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T:\SG_2\Sommerer\Landwirtschaft\Düngung\DüngeAufzeichnung\"/>
    </mc:Choice>
  </mc:AlternateContent>
  <xr:revisionPtr revIDLastSave="0" documentId="13_ncr:1_{2E2C0615-E6F8-4D0F-801F-A8C9AF17647A}" xr6:coauthVersionLast="36" xr6:coauthVersionMax="36" xr10:uidLastSave="{00000000-0000-0000-0000-000000000000}"/>
  <bookViews>
    <workbookView xWindow="0" yWindow="0" windowWidth="28800" windowHeight="14025" activeTab="1" xr2:uid="{15FB0B0C-F17F-4E1B-B260-5D0AA4B250ED}"/>
  </bookViews>
  <sheets>
    <sheet name="Beispiel" sheetId="11" r:id="rId1"/>
    <sheet name="Aufzeichnung Weidehaltung" sheetId="12" r:id="rId2"/>
    <sheet name="Datenquelle Tierhaltung" sheetId="2" r:id="rId3"/>
  </sheets>
  <definedNames>
    <definedName name="_xlnm.Print_Area" localSheetId="1">'Aufzeichnung Weidehaltung'!$A$1:$S$37</definedName>
    <definedName name="_xlnm.Print_Area" localSheetId="0">Beispiel!$B$2:$V$38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2" l="1"/>
  <c r="Q11" i="12"/>
  <c r="R11" i="12"/>
  <c r="S11" i="12"/>
  <c r="Q12" i="12"/>
  <c r="R12" i="12"/>
  <c r="S12" i="12"/>
  <c r="Q13" i="12"/>
  <c r="R13" i="12"/>
  <c r="S13" i="12"/>
  <c r="Q14" i="12"/>
  <c r="R14" i="12"/>
  <c r="S14" i="12"/>
  <c r="Q15" i="12"/>
  <c r="S15" i="12"/>
  <c r="Q16" i="12"/>
  <c r="R16" i="12"/>
  <c r="S16" i="12"/>
  <c r="Q17" i="12"/>
  <c r="R17" i="12"/>
  <c r="S17" i="12"/>
  <c r="Q18" i="12"/>
  <c r="R18" i="12"/>
  <c r="S18" i="12"/>
  <c r="Q19" i="12"/>
  <c r="R19" i="12"/>
  <c r="S19" i="12"/>
  <c r="Q20" i="12"/>
  <c r="R20" i="12"/>
  <c r="S20" i="12"/>
  <c r="Q21" i="12"/>
  <c r="R21" i="12"/>
  <c r="S21" i="12"/>
  <c r="Q22" i="12"/>
  <c r="R22" i="12"/>
  <c r="S22" i="12"/>
  <c r="Q23" i="12"/>
  <c r="R23" i="12"/>
  <c r="S23" i="12"/>
  <c r="Q24" i="12"/>
  <c r="R24" i="12"/>
  <c r="S24" i="12"/>
  <c r="R37" i="12" l="1"/>
  <c r="L24" i="12"/>
  <c r="K24" i="12"/>
  <c r="O24" i="12" s="1"/>
  <c r="J24" i="12"/>
  <c r="I24" i="12"/>
  <c r="H24" i="12"/>
  <c r="P24" i="12" s="1"/>
  <c r="L23" i="12"/>
  <c r="K23" i="12"/>
  <c r="M23" i="12" s="1"/>
  <c r="J23" i="12"/>
  <c r="O23" i="12" s="1"/>
  <c r="I23" i="12"/>
  <c r="N23" i="12" s="1"/>
  <c r="H23" i="12"/>
  <c r="P23" i="12" s="1"/>
  <c r="L22" i="12"/>
  <c r="K22" i="12"/>
  <c r="M22" i="12" s="1"/>
  <c r="J22" i="12"/>
  <c r="O22" i="12" s="1"/>
  <c r="I22" i="12"/>
  <c r="N22" i="12" s="1"/>
  <c r="H22" i="12"/>
  <c r="P22" i="12" s="1"/>
  <c r="L21" i="12"/>
  <c r="K21" i="12"/>
  <c r="M21" i="12" s="1"/>
  <c r="J21" i="12"/>
  <c r="O21" i="12" s="1"/>
  <c r="I21" i="12"/>
  <c r="N21" i="12" s="1"/>
  <c r="H21" i="12"/>
  <c r="P21" i="12" s="1"/>
  <c r="L20" i="12"/>
  <c r="K20" i="12"/>
  <c r="M20" i="12" s="1"/>
  <c r="J20" i="12"/>
  <c r="O20" i="12" s="1"/>
  <c r="I20" i="12"/>
  <c r="N20" i="12" s="1"/>
  <c r="H20" i="12"/>
  <c r="P20" i="12" s="1"/>
  <c r="L19" i="12"/>
  <c r="K19" i="12"/>
  <c r="M19" i="12" s="1"/>
  <c r="J19" i="12"/>
  <c r="O19" i="12" s="1"/>
  <c r="I19" i="12"/>
  <c r="N19" i="12" s="1"/>
  <c r="H19" i="12"/>
  <c r="P19" i="12" s="1"/>
  <c r="O18" i="12"/>
  <c r="L18" i="12"/>
  <c r="K18" i="12"/>
  <c r="M18" i="12" s="1"/>
  <c r="J18" i="12"/>
  <c r="I18" i="12"/>
  <c r="N18" i="12" s="1"/>
  <c r="H18" i="12"/>
  <c r="P18" i="12" s="1"/>
  <c r="O17" i="12"/>
  <c r="L17" i="12"/>
  <c r="K17" i="12"/>
  <c r="M17" i="12" s="1"/>
  <c r="J17" i="12"/>
  <c r="I17" i="12"/>
  <c r="N17" i="12" s="1"/>
  <c r="H17" i="12"/>
  <c r="P17" i="12" s="1"/>
  <c r="O16" i="12"/>
  <c r="L16" i="12"/>
  <c r="K16" i="12"/>
  <c r="J16" i="12"/>
  <c r="I16" i="12"/>
  <c r="N16" i="12" s="1"/>
  <c r="H16" i="12"/>
  <c r="P16" i="12" s="1"/>
  <c r="L15" i="12"/>
  <c r="K15" i="12"/>
  <c r="M15" i="12" s="1"/>
  <c r="J15" i="12"/>
  <c r="O15" i="12" s="1"/>
  <c r="I15" i="12"/>
  <c r="N15" i="12" s="1"/>
  <c r="H15" i="12"/>
  <c r="P15" i="12" s="1"/>
  <c r="L14" i="12"/>
  <c r="K14" i="12"/>
  <c r="M14" i="12" s="1"/>
  <c r="J14" i="12"/>
  <c r="O14" i="12" s="1"/>
  <c r="I14" i="12"/>
  <c r="N14" i="12" s="1"/>
  <c r="H14" i="12"/>
  <c r="L13" i="12"/>
  <c r="K13" i="12"/>
  <c r="N13" i="12" s="1"/>
  <c r="J13" i="12"/>
  <c r="I13" i="12"/>
  <c r="H13" i="12"/>
  <c r="O12" i="12"/>
  <c r="N12" i="12"/>
  <c r="L12" i="12"/>
  <c r="K12" i="12"/>
  <c r="J12" i="12"/>
  <c r="I12" i="12"/>
  <c r="H12" i="12"/>
  <c r="P12" i="12" s="1"/>
  <c r="L11" i="12"/>
  <c r="K11" i="12"/>
  <c r="O11" i="12" s="1"/>
  <c r="J11" i="12"/>
  <c r="I11" i="12"/>
  <c r="H11" i="12"/>
  <c r="L10" i="12"/>
  <c r="K10" i="12"/>
  <c r="J10" i="12"/>
  <c r="I10" i="12"/>
  <c r="H10" i="12"/>
  <c r="S38" i="11"/>
  <c r="T25" i="11"/>
  <c r="S25" i="11"/>
  <c r="R25" i="11"/>
  <c r="M25" i="11"/>
  <c r="L25" i="11"/>
  <c r="K25" i="11"/>
  <c r="J25" i="11"/>
  <c r="I25" i="11"/>
  <c r="T24" i="11"/>
  <c r="S24" i="11"/>
  <c r="R24" i="11"/>
  <c r="M24" i="11"/>
  <c r="L24" i="11"/>
  <c r="K24" i="11"/>
  <c r="P24" i="11" s="1"/>
  <c r="J24" i="11"/>
  <c r="I24" i="11"/>
  <c r="T23" i="11"/>
  <c r="S23" i="11"/>
  <c r="R23" i="11"/>
  <c r="M23" i="11"/>
  <c r="L23" i="11"/>
  <c r="K23" i="11"/>
  <c r="P23" i="11" s="1"/>
  <c r="J23" i="11"/>
  <c r="O23" i="11" s="1"/>
  <c r="I23" i="11"/>
  <c r="Q23" i="11" s="1"/>
  <c r="T22" i="11"/>
  <c r="S22" i="11"/>
  <c r="R22" i="11"/>
  <c r="M22" i="11"/>
  <c r="L22" i="11"/>
  <c r="K22" i="11"/>
  <c r="J22" i="11"/>
  <c r="I22" i="11"/>
  <c r="T21" i="11"/>
  <c r="S21" i="11"/>
  <c r="R21" i="11"/>
  <c r="M21" i="11"/>
  <c r="L21" i="11"/>
  <c r="K21" i="11"/>
  <c r="P21" i="11" s="1"/>
  <c r="J21" i="11"/>
  <c r="I21" i="11"/>
  <c r="T20" i="11"/>
  <c r="S20" i="11"/>
  <c r="R20" i="11"/>
  <c r="M20" i="11"/>
  <c r="L20" i="11"/>
  <c r="K20" i="11"/>
  <c r="P20" i="11" s="1"/>
  <c r="J20" i="11"/>
  <c r="O20" i="11" s="1"/>
  <c r="I20" i="11"/>
  <c r="Q20" i="11" s="1"/>
  <c r="T19" i="11"/>
  <c r="S19" i="11"/>
  <c r="R19" i="11"/>
  <c r="M19" i="11"/>
  <c r="L19" i="11"/>
  <c r="K19" i="11"/>
  <c r="J19" i="11"/>
  <c r="I19" i="11"/>
  <c r="T18" i="11"/>
  <c r="S18" i="11"/>
  <c r="R18" i="11"/>
  <c r="M18" i="11"/>
  <c r="L18" i="11"/>
  <c r="K18" i="11"/>
  <c r="J18" i="11"/>
  <c r="I18" i="11"/>
  <c r="T17" i="11"/>
  <c r="S17" i="11"/>
  <c r="R17" i="11"/>
  <c r="M17" i="11"/>
  <c r="L17" i="11"/>
  <c r="K17" i="11"/>
  <c r="P17" i="11" s="1"/>
  <c r="J17" i="11"/>
  <c r="I17" i="11"/>
  <c r="T16" i="11"/>
  <c r="S16" i="11"/>
  <c r="R16" i="11"/>
  <c r="M16" i="11"/>
  <c r="L16" i="11"/>
  <c r="K16" i="11"/>
  <c r="J16" i="11"/>
  <c r="I16" i="11"/>
  <c r="M15" i="11"/>
  <c r="L15" i="11"/>
  <c r="K15" i="11"/>
  <c r="P15" i="11" s="1"/>
  <c r="T15" i="11" s="1"/>
  <c r="J15" i="11"/>
  <c r="O15" i="11" s="1"/>
  <c r="S15" i="11" s="1"/>
  <c r="I15" i="11"/>
  <c r="Q15" i="11" s="1"/>
  <c r="M14" i="11"/>
  <c r="L14" i="11"/>
  <c r="K14" i="11"/>
  <c r="J14" i="11"/>
  <c r="O14" i="11" s="1"/>
  <c r="S14" i="11" s="1"/>
  <c r="I14" i="11"/>
  <c r="Q14" i="11" s="1"/>
  <c r="M13" i="11"/>
  <c r="L13" i="11"/>
  <c r="K13" i="11"/>
  <c r="J13" i="11"/>
  <c r="I13" i="11"/>
  <c r="M12" i="11"/>
  <c r="L12" i="11"/>
  <c r="K12" i="11"/>
  <c r="P12" i="11" s="1"/>
  <c r="T12" i="11" s="1"/>
  <c r="J12" i="11"/>
  <c r="I12" i="11"/>
  <c r="M11" i="11"/>
  <c r="L11" i="11"/>
  <c r="K11" i="11"/>
  <c r="J11" i="11"/>
  <c r="I11" i="11"/>
  <c r="O10" i="12" l="1"/>
  <c r="P14" i="11"/>
  <c r="T14" i="11" s="1"/>
  <c r="P16" i="11"/>
  <c r="N10" i="12"/>
  <c r="P10" i="12"/>
  <c r="P13" i="12"/>
  <c r="O13" i="12"/>
  <c r="N11" i="12"/>
  <c r="P11" i="12"/>
  <c r="P14" i="12"/>
  <c r="M10" i="12"/>
  <c r="Q10" i="12" s="1"/>
  <c r="M11" i="12"/>
  <c r="M12" i="12"/>
  <c r="M13" i="12"/>
  <c r="M16" i="12"/>
  <c r="M24" i="12"/>
  <c r="N24" i="12"/>
  <c r="Q18" i="11"/>
  <c r="Q21" i="11"/>
  <c r="Q24" i="11"/>
  <c r="N22" i="11"/>
  <c r="O11" i="11"/>
  <c r="S11" i="11" s="1"/>
  <c r="P11" i="11"/>
  <c r="T11" i="11" s="1"/>
  <c r="N12" i="11"/>
  <c r="R12" i="11" s="1"/>
  <c r="Q16" i="11"/>
  <c r="O18" i="11"/>
  <c r="P18" i="11"/>
  <c r="O16" i="11"/>
  <c r="O21" i="11"/>
  <c r="O24" i="11"/>
  <c r="Q19" i="11"/>
  <c r="Q22" i="11"/>
  <c r="Q25" i="11"/>
  <c r="Q13" i="11"/>
  <c r="Q12" i="11"/>
  <c r="O13" i="11"/>
  <c r="S13" i="11" s="1"/>
  <c r="Q17" i="11"/>
  <c r="O19" i="11"/>
  <c r="O22" i="11"/>
  <c r="N24" i="11"/>
  <c r="O25" i="11"/>
  <c r="Q11" i="11"/>
  <c r="O12" i="11"/>
  <c r="S12" i="11" s="1"/>
  <c r="P13" i="11"/>
  <c r="T13" i="11" s="1"/>
  <c r="O17" i="11"/>
  <c r="P19" i="11"/>
  <c r="P22" i="11"/>
  <c r="P25" i="11"/>
  <c r="N18" i="11"/>
  <c r="N16" i="11"/>
  <c r="N14" i="11"/>
  <c r="R14" i="11" s="1"/>
  <c r="N20" i="11"/>
  <c r="N13" i="11"/>
  <c r="R13" i="11" s="1"/>
  <c r="N15" i="11"/>
  <c r="R15" i="11" s="1"/>
  <c r="N11" i="11"/>
  <c r="R11" i="11" s="1"/>
  <c r="N17" i="11"/>
  <c r="N19" i="11"/>
  <c r="N21" i="11"/>
  <c r="N23" i="11"/>
  <c r="N25" i="11"/>
  <c r="S10" i="12" l="1"/>
  <c r="S25" i="12" s="1"/>
  <c r="R10" i="12"/>
  <c r="R25" i="12" s="1"/>
  <c r="Q25" i="12"/>
  <c r="T26" i="11"/>
  <c r="S26" i="11"/>
  <c r="R26" i="11"/>
</calcChain>
</file>

<file path=xl/sharedStrings.xml><?xml version="1.0" encoding="utf-8"?>
<sst xmlns="http://schemas.openxmlformats.org/spreadsheetml/2006/main" count="297" uniqueCount="245">
  <si>
    <t>Aufzeichnung Weidehaltung</t>
  </si>
  <si>
    <t>Düngejahr</t>
  </si>
  <si>
    <t>Schlag / Bewirtschaftungseinheit</t>
  </si>
  <si>
    <r>
      <t xml:space="preserve">Tierart </t>
    </r>
    <r>
      <rPr>
        <b/>
        <vertAlign val="superscript"/>
        <sz val="11"/>
        <color theme="1"/>
        <rFont val="Arial"/>
        <family val="2"/>
      </rPr>
      <t>2)</t>
    </r>
  </si>
  <si>
    <t>Anzahl Tiere</t>
  </si>
  <si>
    <t>Weide-tage</t>
  </si>
  <si>
    <t>Weide-stunden</t>
  </si>
  <si>
    <t>N</t>
  </si>
  <si>
    <r>
      <t>P</t>
    </r>
    <r>
      <rPr>
        <b/>
        <vertAlign val="subscript"/>
        <sz val="11"/>
        <color theme="1"/>
        <rFont val="Arial"/>
        <family val="2"/>
      </rPr>
      <t>2</t>
    </r>
    <r>
      <rPr>
        <b/>
        <sz val="11"/>
        <color theme="1"/>
        <rFont val="Arial"/>
        <family val="2"/>
      </rPr>
      <t>O</t>
    </r>
    <r>
      <rPr>
        <b/>
        <vertAlign val="subscript"/>
        <sz val="11"/>
        <color theme="1"/>
        <rFont val="Arial"/>
        <family val="2"/>
      </rPr>
      <t>5</t>
    </r>
  </si>
  <si>
    <r>
      <t>K</t>
    </r>
    <r>
      <rPr>
        <b/>
        <vertAlign val="subscript"/>
        <sz val="11"/>
        <color theme="1"/>
        <rFont val="Arial"/>
        <family val="2"/>
      </rPr>
      <t>2</t>
    </r>
    <r>
      <rPr>
        <b/>
        <sz val="11"/>
        <color theme="1"/>
        <rFont val="Arial"/>
        <family val="2"/>
      </rPr>
      <t xml:space="preserve">O </t>
    </r>
    <r>
      <rPr>
        <b/>
        <vertAlign val="superscript"/>
        <sz val="11"/>
        <color theme="1"/>
        <rFont val="Arial"/>
        <family val="2"/>
      </rPr>
      <t>1)</t>
    </r>
  </si>
  <si>
    <t>Summe</t>
  </si>
  <si>
    <t>2) 365 Tage pro Jahr = 8760 Stunden pro Jahr</t>
  </si>
  <si>
    <t>Geflügel</t>
  </si>
  <si>
    <t>Jungrinderaufzucht GL ext 13-24 M</t>
  </si>
  <si>
    <t>Jungrinderaufzucht GL ext &gt;24 M</t>
  </si>
  <si>
    <t>Jungrinderaufzucht AF/GL mit Weide 7-12 M</t>
  </si>
  <si>
    <t>Jungrinderaufzucht AF/GL mit Weide 13-24 M</t>
  </si>
  <si>
    <t>Jungrinderaufzucht AF/GL mit Weide &gt;24 M</t>
  </si>
  <si>
    <t>Jungrinderaufzucht AF mit Weide 7-12 M</t>
  </si>
  <si>
    <t>Jungrinderaufzucht AF mit Weide 13-24 M</t>
  </si>
  <si>
    <t>Jungrinderaufzucht AF mit Weide &gt; 24 M</t>
  </si>
  <si>
    <t>MV GL mit Weide 6000</t>
  </si>
  <si>
    <t>MV GL mit Weide 7000</t>
  </si>
  <si>
    <t>MV GL mit Weide 8000</t>
  </si>
  <si>
    <t>MV GL mit Weide 9000</t>
  </si>
  <si>
    <t>MV GL mit Weide 10000</t>
  </si>
  <si>
    <t>MV AF/GL mit Weide 6000</t>
  </si>
  <si>
    <t>MV AF/GL mit Weide 7000</t>
  </si>
  <si>
    <t>MV AF/GL mit Weide 8000</t>
  </si>
  <si>
    <t>MV AF/GL mit Weide 9000</t>
  </si>
  <si>
    <t>MV AF/GL mit Weide 10000</t>
  </si>
  <si>
    <t>MV AF/GL mit Weide 11000</t>
  </si>
  <si>
    <t>MV AF/GL mit Weide 12000</t>
  </si>
  <si>
    <t>Kälberaufzucht 16 Wo</t>
  </si>
  <si>
    <t>Jungrinderaufzucht GL konv 7-12 M</t>
  </si>
  <si>
    <t>Jungrinderaufzucht GL konv 13-24 M</t>
  </si>
  <si>
    <t>Jungrinderaufzucht GL konv &gt;24 M</t>
  </si>
  <si>
    <t>Jungrinderaufzucht GL ext 7-12 M</t>
  </si>
  <si>
    <t>MV AF mit Weide 6000</t>
  </si>
  <si>
    <t>MV AF mit Weide 7000</t>
  </si>
  <si>
    <t>MV AF mit Weide 8000</t>
  </si>
  <si>
    <t>MV AF mit Weide 9000</t>
  </si>
  <si>
    <t>MV AF mit Weide 10000</t>
  </si>
  <si>
    <t>MV AF mit Weide 11000</t>
  </si>
  <si>
    <t>MV AF mit Weide 12000</t>
  </si>
  <si>
    <t>MV klein AF mit Weide 5000</t>
  </si>
  <si>
    <t>MV klein AF mit Weide 6000</t>
  </si>
  <si>
    <t>MV klein AF mit Weide 7000</t>
  </si>
  <si>
    <t>MV klein AF mit Weide 8000</t>
  </si>
  <si>
    <t>MV klein AF mit Weide 9000</t>
  </si>
  <si>
    <t>Mutterkuh 500 kg 6Mo 200 kg</t>
  </si>
  <si>
    <t>Mutterkuh 700 kg 6Mo 230 kg</t>
  </si>
  <si>
    <t>Pferde 500 – 600 kg LM Stall + Weide</t>
  </si>
  <si>
    <t>Ponys 300 kg LM Stall + Weide</t>
  </si>
  <si>
    <t>Lämmer, Schafe bis 1 Jahr, konv</t>
  </si>
  <si>
    <t>Mutterschaf (ohne Lamm), andere Schafe, konv</t>
  </si>
  <si>
    <t>Mutterschaf (1,5 Lämmer), 40 kg Zuw.,konv</t>
  </si>
  <si>
    <t>Mutterschaf (1,1 Lämmer), 40 kg Zuw., ext</t>
  </si>
  <si>
    <t>Mutterziege (1,5 Lämmer), 800 kg Milch, andere Ziegen</t>
  </si>
  <si>
    <r>
      <t>N</t>
    </r>
    <r>
      <rPr>
        <b/>
        <vertAlign val="subscript"/>
        <sz val="12"/>
        <color theme="1"/>
        <rFont val="Arial"/>
        <family val="2"/>
      </rPr>
      <t>brutto</t>
    </r>
  </si>
  <si>
    <r>
      <t>P</t>
    </r>
    <r>
      <rPr>
        <b/>
        <vertAlign val="subscript"/>
        <sz val="12"/>
        <color theme="1"/>
        <rFont val="Arial"/>
        <family val="2"/>
      </rPr>
      <t>2</t>
    </r>
    <r>
      <rPr>
        <b/>
        <sz val="12"/>
        <color theme="1"/>
        <rFont val="Arial"/>
        <family val="2"/>
      </rPr>
      <t>O</t>
    </r>
    <r>
      <rPr>
        <b/>
        <vertAlign val="subscript"/>
        <sz val="12"/>
        <color theme="1"/>
        <rFont val="Arial"/>
        <family val="2"/>
      </rPr>
      <t>5</t>
    </r>
  </si>
  <si>
    <r>
      <t>K</t>
    </r>
    <r>
      <rPr>
        <b/>
        <vertAlign val="subscript"/>
        <sz val="12"/>
        <color theme="1"/>
        <rFont val="Arial"/>
        <family val="2"/>
      </rPr>
      <t>2</t>
    </r>
    <r>
      <rPr>
        <b/>
        <sz val="12"/>
        <color theme="1"/>
        <rFont val="Arial"/>
        <family val="2"/>
      </rPr>
      <t>O</t>
    </r>
  </si>
  <si>
    <t>Pferde</t>
  </si>
  <si>
    <t>Milchkühe Grünland (&gt;90 % Grünland)</t>
  </si>
  <si>
    <t>Milchkühe Ackerfutter / Grünland (65-90 % Grünland)</t>
  </si>
  <si>
    <t>Milchkühe Ackerfutter (&lt;65 % Grünland)</t>
  </si>
  <si>
    <t>Milchkühe klein</t>
  </si>
  <si>
    <t>Nach § 10 Abs. 2 der DüV hat der Betriebsinhaber nach Abschluss der Weidehaltung (spätestens zum Ende des jeweiligen Bezugszeitraumes) die Anzahl der Weidetage, die Art und Zahl der auf der Weide gehaltenen Tiere, die Größe des Schlages bzw. der Bewirtschaftungseinheit, die Art und Menge des aufgebrachten Stoffes sowie die aufgebrachte Menge an Gesamtstickstoff und Phosphat aufzuzeichnen.</t>
  </si>
  <si>
    <t>Rechtlicher Rahmen:</t>
  </si>
  <si>
    <t>Quelle: duengung-bw.de "Stammdatensammlung"</t>
  </si>
  <si>
    <t>Tabelle 13 Gülle-, Jauche- und Festmistanfall sowie Nährstoffausscheidung verschiedener Tierarten pro mittleren Jahresbestand in Abhängigkeit von Leistung und Fütterung</t>
  </si>
  <si>
    <t>[kg/Schlag bzw. kg/BE]</t>
  </si>
  <si>
    <t>[kg/ha]</t>
  </si>
  <si>
    <r>
      <t xml:space="preserve">Ausscheidung </t>
    </r>
    <r>
      <rPr>
        <b/>
        <vertAlign val="superscript"/>
        <sz val="11"/>
        <color theme="1"/>
        <rFont val="Arial"/>
        <family val="2"/>
      </rPr>
      <t xml:space="preserve">3) </t>
    </r>
    <r>
      <rPr>
        <b/>
        <sz val="11"/>
        <color theme="1"/>
        <rFont val="Arial"/>
        <family val="2"/>
      </rPr>
      <t>kg/Tier</t>
    </r>
  </si>
  <si>
    <r>
      <t xml:space="preserve">anzurechnende              Nährstoffe </t>
    </r>
    <r>
      <rPr>
        <b/>
        <i/>
        <sz val="12"/>
        <color theme="1"/>
        <rFont val="Arial"/>
        <family val="2"/>
      </rPr>
      <t>Hektar</t>
    </r>
  </si>
  <si>
    <r>
      <t xml:space="preserve">anzurechnende  Nährstoffe </t>
    </r>
    <r>
      <rPr>
        <b/>
        <i/>
        <sz val="12"/>
        <color theme="1"/>
        <rFont val="Arial"/>
        <family val="2"/>
      </rPr>
      <t>Schlag</t>
    </r>
  </si>
  <si>
    <t>Anrechnungsfaktor für N</t>
  </si>
  <si>
    <t>Kälber bis 6 Monate Zucht/Mast</t>
  </si>
  <si>
    <t>Mutterkühe Rindermast Zebu</t>
  </si>
  <si>
    <t>RiMa Geburt bis 675 kg HOL19M</t>
  </si>
  <si>
    <t>RiMa Geburt bis 750 kg FV19M</t>
  </si>
  <si>
    <t>Bullenmast 0-6 M</t>
  </si>
  <si>
    <t xml:space="preserve">Bullenmast 7-12 M   </t>
  </si>
  <si>
    <t xml:space="preserve">Bullenmast 13-24 M  </t>
  </si>
  <si>
    <t>Bullenmast &gt; 24 M, Zuchtbulle</t>
  </si>
  <si>
    <t>Fresseraufzucht 80 -210kg 2,7 DG</t>
  </si>
  <si>
    <t>Fresser N/P-red 80 -210kg 2,7 DG</t>
  </si>
  <si>
    <t xml:space="preserve">Mutterkuh 700 kg 9Mo 340 kg </t>
  </si>
  <si>
    <t>Rosa Kalbfleisch 50-350kg 1,3 DG</t>
  </si>
  <si>
    <t>Kälbermast 50-250kg 2,1 DG</t>
  </si>
  <si>
    <t>Zebu Mutterkuh o. Kalb, kleinrahmig</t>
  </si>
  <si>
    <t>Zebu Mutterkuh o. Kalb, großrahmig</t>
  </si>
  <si>
    <t>Zebu Bulle</t>
  </si>
  <si>
    <t>Zebu Jungtier bis 1 J. kleinrahmig</t>
  </si>
  <si>
    <t>Zebu Jungtier bis 1 J. großrahmig</t>
  </si>
  <si>
    <t>Zebu Jungtier 1 bis 2 J. kleinrahmig</t>
  </si>
  <si>
    <t>Zebu Jungtier 1 bis 2 J. großrahmig</t>
  </si>
  <si>
    <t>Zuchtstuten Pferd 600 kg LM 0,5 Fohl. p. a.</t>
  </si>
  <si>
    <t>Zuchtstuten Pony 350 kg LM 0,5 Fohl. p. a.</t>
  </si>
  <si>
    <t>Aufzucht Pferd 6. - 36. Monat</t>
  </si>
  <si>
    <t>Aufzucht Pony 6. - 36. Monat</t>
  </si>
  <si>
    <t>Schafe, Ziegen, Wild</t>
  </si>
  <si>
    <t xml:space="preserve">Damwild Alttier </t>
  </si>
  <si>
    <t>Damwild Kalb</t>
  </si>
  <si>
    <t>Rotwild Alttier</t>
  </si>
  <si>
    <t>Rotwild Kalb</t>
  </si>
  <si>
    <t>Lama, Alpaka</t>
  </si>
  <si>
    <t>Schweine</t>
  </si>
  <si>
    <t>Mastschwein, 700 g TZ, Standard</t>
  </si>
  <si>
    <t>Mastschwein, 700 g TZ, N/P-red</t>
  </si>
  <si>
    <t>Mastschwein, 700 g TZ, stark N/P-red</t>
  </si>
  <si>
    <t>Mastschwein, 750 g TZ, Standard</t>
  </si>
  <si>
    <t>Mastschwein, 750 g TZ, N/P-red</t>
  </si>
  <si>
    <t>Mastschwein, 750 g TZ, stark N/P-red</t>
  </si>
  <si>
    <t>Mastschwein, 850 g TZ, Standard</t>
  </si>
  <si>
    <t>Mastschwein, 850 g TZ, N/P-red</t>
  </si>
  <si>
    <t>Mastschwein, 850 g TZ, stark N/P-red</t>
  </si>
  <si>
    <t xml:space="preserve">Mastschwein, 950 g TZ, Standard </t>
  </si>
  <si>
    <t>Mastschwein, 950 g TZ, N/P-red</t>
  </si>
  <si>
    <t>Mastschwein, 950 g TZ, stark N/P-red</t>
  </si>
  <si>
    <t xml:space="preserve">Jungebermast, 850 g TZ, w:m 1:1, Standard </t>
  </si>
  <si>
    <t>Jungebermast, 850 g TZ, w:m 1:1, N/P-red</t>
  </si>
  <si>
    <t>Jungebermast, 900 g TZ, 100 % Eber, Standard</t>
  </si>
  <si>
    <t>Jungebermast, 900 g TZ, 100 % Eber, N/P-red</t>
  </si>
  <si>
    <t>Schwein weibl. Tiere 800 g TZ, Standard</t>
  </si>
  <si>
    <t>Schwein weibl. Tiere 800 g TZ, N/P-red</t>
  </si>
  <si>
    <t xml:space="preserve">Zuchteber </t>
  </si>
  <si>
    <t>Zuchtsauen (ab Belegen), 22 F, bis 8 kg, Standard</t>
  </si>
  <si>
    <t>Zuchtsauen (ab Belegen), 22 F, bis 8 kg, N/P-red</t>
  </si>
  <si>
    <t>Zuchtsauen (ab Belegen), 22 F, bis 8 kg, stark N/P-red</t>
  </si>
  <si>
    <t>Zuchtsauen (ab Belegen), 25 F, bis 8 kg, Standard</t>
  </si>
  <si>
    <t>Zuchtsauen (ab Belegen), 25 F, bis 8 kg, N/P-red</t>
  </si>
  <si>
    <t>Zuchtsauen (ab Belegen), 25 F, bis 8 kg, stark N/P-red</t>
  </si>
  <si>
    <t>Zuchtsauen (ab Belegen), 28 F, bis 8 kg, Standard</t>
  </si>
  <si>
    <t>Zuchtsauen (ab Belegen), 28 F, bis 8 kg, N/P-red</t>
  </si>
  <si>
    <t>Zuchtsauen (ab Belegen), 28 F, bis 8 kg, stark N/P-red</t>
  </si>
  <si>
    <t>Zuchtsauen (ab Belegen), 22 F, bis 28 kg, Standard</t>
  </si>
  <si>
    <t>Zuchtsauen (ab Belegen), 22 F, bis 28 kg, N/P-red</t>
  </si>
  <si>
    <t>Zuchtsauen (ab Belegen), 22 F, bis 28 kg, stark N/P-red</t>
  </si>
  <si>
    <t>Zuchtsauen (ab Belegen), 25 F, bis 28 kg, Standard</t>
  </si>
  <si>
    <t>Zuchtsauen (ab Belegen), 25 F, bis 28 kg, N/P-red</t>
  </si>
  <si>
    <t>Zuchtsauen (ab Belegen), 25 F, bis 28 kg, stark N/P-red</t>
  </si>
  <si>
    <t xml:space="preserve">Zuchtsauen (ab Belegen), 28 F, bis 28 kg, Standard </t>
  </si>
  <si>
    <t>Zuchtsauen (ab Belegen), 28 F, bis 28 kg, N/P-red</t>
  </si>
  <si>
    <t>Zuchtsauen (ab Belegen), 28 F, bis 28 kg, stark N/P-red</t>
  </si>
  <si>
    <t>Ferkel (8-28 kg), 450 g TZ, Standard</t>
  </si>
  <si>
    <t>Ferkel (8-28 kg), 450 g TZ, N/P-red</t>
  </si>
  <si>
    <t>Ferkel (8-28 kg), 450 g TZ, stark-N/P-red</t>
  </si>
  <si>
    <t>Ferkel (8-28 kg), 500 g TZ, Standard</t>
  </si>
  <si>
    <t>Ferkel (8-28 kg), 500 g TZ, N/P-red</t>
  </si>
  <si>
    <t>Ferkel (8-28 kg), 500 g TZ, stark N/P-red</t>
  </si>
  <si>
    <t>Jungsauenaufzucht, 87 kg Zuwachs, Standard</t>
  </si>
  <si>
    <t>Jungsauenaufzucht, 87 kg Zuwachs, N/P-red</t>
  </si>
  <si>
    <t>Jungsaueneingliederung, 95-135 kg, Standard</t>
  </si>
  <si>
    <t>Jungsaueneingliederung, 95-135 kg, N/P-red</t>
  </si>
  <si>
    <t>Deckbetrieb, 22 Ferkel bis 8 kg, Standard</t>
  </si>
  <si>
    <t>Deckbetrieb, 22 Ferkel bis 8 kg, N/P-red</t>
  </si>
  <si>
    <t>Deckbetrieb, 22 Ferkel bis 8 kg, stark N/P-red</t>
  </si>
  <si>
    <t>Deckbetrieb, 25 Ferkel bis 8 kg, Standard</t>
  </si>
  <si>
    <t>Deckbetrieb, 25 Ferkel bis 8 kg, N/P-red</t>
  </si>
  <si>
    <t>Deckbetrieb, 25 Ferkel bis 8 kg, stark N/P-red</t>
  </si>
  <si>
    <t>Deckbetrieb, 28 Ferkel bis 8 kg, Standard</t>
  </si>
  <si>
    <t>Deckbetrieb, 28 Ferkel bis 8 kg, N/P-red</t>
  </si>
  <si>
    <t>Deckbetrieb, 28 Ferkel bis 8 kg, stark N/P-red</t>
  </si>
  <si>
    <t>Wartebetrieb, 22 Ferkel bis 8 kg, Standard</t>
  </si>
  <si>
    <t>Wartebetrieb, 22 Ferkel bis 8 kg, N/P-red</t>
  </si>
  <si>
    <t>Wartebetrieb, 22 Ferkel bis 8 kg, stark N/P-red</t>
  </si>
  <si>
    <t>Wartebetrieb, 25 Ferkel bis 8 kg, Standard</t>
  </si>
  <si>
    <t>Wartebetrieb, 25 Ferkel bis 8 kg, N/P-red</t>
  </si>
  <si>
    <t>Wartebetrieb, 25 Ferkel bis 8 kg, stark N/P-red</t>
  </si>
  <si>
    <t>Wartebetrieb, 28 Ferkel bis 8 kg, Standard</t>
  </si>
  <si>
    <t>Wartebetrieb, 28 Ferkel bis 8 kg, N/P-red</t>
  </si>
  <si>
    <t>Wartebetrieb, 28 Ferkel bis 8 kg, stark N/P-red</t>
  </si>
  <si>
    <t>Abferkelbetrieb, 22 Ferkel bis 8 kg, Standard</t>
  </si>
  <si>
    <t>Abferkelbetrieb, 22 Ferkel bis 8 kg, N/P-red</t>
  </si>
  <si>
    <t>Abferkelbetrieb, 22 Ferkel bis 8 kg, stark N/P-red</t>
  </si>
  <si>
    <t>Abferkelbetrieb, 25 Ferkel bis 8 kg, Standard</t>
  </si>
  <si>
    <t>Abferkelbetrieb, 25 Ferkel bis 8 kg, N/P-red</t>
  </si>
  <si>
    <t>Abferkelbetrieb, 25 Ferkel bis 8 kg, stark N/P-red</t>
  </si>
  <si>
    <t>Abferkelbetrieb, 28 Ferkel bis 8 kg, Standard</t>
  </si>
  <si>
    <t>Abferkelbetrieb, 28 Ferkel bis 8 kg, N/P-red</t>
  </si>
  <si>
    <t>Abferkelbetrieb, 28 Ferkel bis 8 kg, stark N/P-red</t>
  </si>
  <si>
    <t xml:space="preserve">100 Legehennen, Standard </t>
  </si>
  <si>
    <t>100 Legehennen, N/P-red</t>
  </si>
  <si>
    <t xml:space="preserve">100 Junghennen, Standard </t>
  </si>
  <si>
    <t>100 Junghennen, N/P-red</t>
  </si>
  <si>
    <t>100 Masthähnchen über 39 Tage, 2,6 kg Zuw., Standard</t>
  </si>
  <si>
    <t>100 Masthähnchen über 39 Tage, 2,6 kg Zuw., N/P-red.</t>
  </si>
  <si>
    <t>100 Masthähnchen 34-38 Tage, 2,3 kg Zuw., Standard</t>
  </si>
  <si>
    <t>100 Masthähnchen 34-38 Tage, 2,3 kg Zuw., N/P-red.</t>
  </si>
  <si>
    <t>100 Masthähnchen 30-33 Tage, 1,85 kg Zuw., Standard</t>
  </si>
  <si>
    <t>100 Masthähnchen 30-33 Tage, 1,85 kg Zuw., N/P-red.</t>
  </si>
  <si>
    <t>100 Masthähnchen bis 29 Tage, 1,55 kg Zuw., Standard</t>
  </si>
  <si>
    <t>100 Masthähnchen bis 29 Tage, 1,55 kg Zuw., N/P-red.</t>
  </si>
  <si>
    <t>100 Putenaufzucht bis 5 Wochen, w und m, Stan-dard</t>
  </si>
  <si>
    <t>100 Putenhähne ab der 6. Woche, Standard</t>
  </si>
  <si>
    <t>100 Putenhähne ab der 6. Woche Mast, N/P-red.</t>
  </si>
  <si>
    <t>100 Putenhennen ab der 6. Woche, Standard</t>
  </si>
  <si>
    <t>100 Putenhennen ab der 6. Woche, N/P-red.</t>
  </si>
  <si>
    <t>100 Mastputen, w und m, Standard</t>
  </si>
  <si>
    <t>100 Mastputen, w und m, N/P-red.</t>
  </si>
  <si>
    <t>100 Putenhähne bis 21 Wochen Mast, 22,1 kg Zuw.,Standard</t>
  </si>
  <si>
    <t>100 Putenhähne bis 21 Wochen Mast, 22,1 kg Zuw., N/P-red.</t>
  </si>
  <si>
    <t>100 Putenhennen 16 Wochen Mast, 10,9 kg Zuw., Standard</t>
  </si>
  <si>
    <t>100 Putenhennen 16 Wochen Mast, 10,9 kg Zuw., N/P-red.</t>
  </si>
  <si>
    <t>100 Gänse Schnellmast, 5 kg Zuw.</t>
  </si>
  <si>
    <t>100 Gänse Mittelmast, 6,8 kg Zuw.</t>
  </si>
  <si>
    <t>100 Gänse Spät-/Weidemast, 7,8 kg Zuw.</t>
  </si>
  <si>
    <t>100 Pekingenten, 3,0 kg Zuw., 6,5 Durchgänge</t>
  </si>
  <si>
    <t>100 Flugenten, 4 Durchgänge</t>
  </si>
  <si>
    <t>31 Strauß (Zucht)</t>
  </si>
  <si>
    <t>Emu, Nandu</t>
  </si>
  <si>
    <t>100 Perlhühner</t>
  </si>
  <si>
    <t>Fasan</t>
  </si>
  <si>
    <t>Masttauben (Elternpaar mit Jungtauben)</t>
  </si>
  <si>
    <t>Wachteln</t>
  </si>
  <si>
    <t>Größe in ha</t>
  </si>
  <si>
    <t>Kälber Rinder</t>
  </si>
  <si>
    <r>
      <rPr>
        <b/>
        <sz val="10"/>
        <color theme="1"/>
        <rFont val="Arial"/>
        <family val="2"/>
      </rPr>
      <t>Quelle</t>
    </r>
    <r>
      <rPr>
        <sz val="10"/>
        <color theme="1"/>
        <rFont val="Arial"/>
        <family val="2"/>
      </rPr>
      <t>: Vorlage zur Aufzeichnung der Düngemaßnahme bei Weidehaltung (DÜV §10 Abs. 2), LAZBW Aulendorf 9/2020</t>
    </r>
  </si>
  <si>
    <r>
      <t xml:space="preserve">Weide-anteil </t>
    </r>
    <r>
      <rPr>
        <b/>
        <vertAlign val="superscript"/>
        <sz val="10"/>
        <color theme="1"/>
        <rFont val="Arial"/>
        <family val="2"/>
      </rPr>
      <t>2)</t>
    </r>
  </si>
  <si>
    <t>Wasserwies</t>
  </si>
  <si>
    <r>
      <t>1) Laut DüV (§ 10 Abs. 2) muss die Aufbringung von N und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xml:space="preserve"> aufgezeichnet werden, K</t>
    </r>
    <r>
      <rPr>
        <vertAlign val="subscript"/>
        <sz val="11"/>
        <color theme="1"/>
        <rFont val="Arial"/>
        <family val="2"/>
      </rPr>
      <t>2</t>
    </r>
    <r>
      <rPr>
        <sz val="11"/>
        <color theme="1"/>
        <rFont val="Arial"/>
        <family val="2"/>
      </rPr>
      <t>O wird empfohlen.</t>
    </r>
  </si>
  <si>
    <r>
      <t xml:space="preserve">3) Stammdaten Düngung BW: Direktdownload unter: https://www.duengung-bw.de/landwirtschaft /views/informationen.xhtml  </t>
    </r>
    <r>
      <rPr>
        <sz val="11"/>
        <color theme="1"/>
        <rFont val="Calibri"/>
        <family val="2"/>
      </rPr>
      <t xml:space="preserve">→ </t>
    </r>
    <r>
      <rPr>
        <sz val="11"/>
        <color theme="1"/>
        <rFont val="Arial"/>
        <family val="2"/>
      </rPr>
      <t xml:space="preserve"> Datei „Stammdaten Düngung BW“</t>
    </r>
  </si>
  <si>
    <t>Kälberwiesle</t>
  </si>
  <si>
    <t>Betrieb</t>
  </si>
  <si>
    <t>Straße</t>
  </si>
  <si>
    <t>Ort</t>
  </si>
  <si>
    <t>UD-Nummer</t>
  </si>
  <si>
    <t>Durch die Weidetiere ausgeschiedene Nährstoffmengen pro Schlag / Bewirtschaftungseinheit und pro ha</t>
  </si>
  <si>
    <r>
      <t xml:space="preserve">Anrech-nungs-faktor für N </t>
    </r>
    <r>
      <rPr>
        <sz val="9"/>
        <color theme="1"/>
        <rFont val="Arial"/>
        <family val="2"/>
      </rPr>
      <t>(DüV Tabelle 2)</t>
    </r>
  </si>
  <si>
    <t>Tel.</t>
  </si>
  <si>
    <t>Vorderhinterhofen 3</t>
  </si>
  <si>
    <t>07654-321</t>
  </si>
  <si>
    <t>Hinterm Hof</t>
  </si>
  <si>
    <t>Die Vorlage des LAZBW zur Aufzeichnung der Düngemaßnahmen bei Weidehaltung finden Sie hier:</t>
  </si>
  <si>
    <t>Hinrich Heinzelmeier</t>
  </si>
  <si>
    <t>88321 Kälberkirchen</t>
  </si>
  <si>
    <r>
      <rPr>
        <sz val="11"/>
        <color theme="1"/>
        <rFont val="Arial"/>
        <family val="2"/>
      </rPr>
      <t xml:space="preserve">4) </t>
    </r>
    <r>
      <rPr>
        <b/>
        <sz val="11"/>
        <color theme="1"/>
        <rFont val="Arial"/>
        <family val="2"/>
      </rPr>
      <t>Welche Weideflächen sind ausgenommen? (siehe Prüfspalte "P")</t>
    </r>
  </si>
  <si>
    <r>
      <t xml:space="preserve">prüfen &gt;100 </t>
    </r>
    <r>
      <rPr>
        <b/>
        <vertAlign val="superscript"/>
        <sz val="8"/>
        <color theme="1"/>
        <rFont val="Arial"/>
        <family val="2"/>
      </rPr>
      <t>4)</t>
    </r>
  </si>
  <si>
    <r>
      <t>[N</t>
    </r>
    <r>
      <rPr>
        <vertAlign val="subscript"/>
        <sz val="10"/>
        <color theme="1"/>
        <rFont val="Arial"/>
        <family val="2"/>
      </rPr>
      <t>brutto</t>
    </r>
    <r>
      <rPr>
        <sz val="10"/>
        <color theme="1"/>
        <rFont val="Arial"/>
        <family val="2"/>
      </rPr>
      <t xml:space="preserve"> kg/ha]</t>
    </r>
  </si>
  <si>
    <r>
      <t xml:space="preserve">    Flächen, die • ausschließlich beweidet werden • </t>
    </r>
    <r>
      <rPr>
        <b/>
        <u/>
        <sz val="11"/>
        <color theme="1"/>
        <rFont val="Arial"/>
        <family val="2"/>
      </rPr>
      <t>und</t>
    </r>
    <r>
      <rPr>
        <sz val="11"/>
        <color theme="1"/>
        <rFont val="Arial"/>
        <family val="2"/>
      </rPr>
      <t xml:space="preserve"> auf denen maximal 100 kg N/ha und Jahr aus der Beweidung anfallen (Stickstoffausscheidung) • </t>
    </r>
    <r>
      <rPr>
        <b/>
        <u/>
        <sz val="11"/>
        <color theme="1"/>
        <rFont val="Arial"/>
        <family val="2"/>
      </rPr>
      <t>und</t>
    </r>
    <r>
      <rPr>
        <sz val="11"/>
        <color theme="1"/>
        <rFont val="Arial"/>
        <family val="2"/>
      </rPr>
      <t xml:space="preserve"> auf denen keine zusätzliche N-Düngung erfolgt.</t>
    </r>
  </si>
  <si>
    <r>
      <rPr>
        <b/>
        <sz val="10"/>
        <color theme="1"/>
        <rFont val="Arial"/>
        <family val="2"/>
      </rPr>
      <t>Landratsamt Ravensburg</t>
    </r>
    <r>
      <rPr>
        <sz val="10"/>
        <color theme="1"/>
        <rFont val="Arial"/>
        <family val="2"/>
      </rPr>
      <t xml:space="preserve"> - Landwirtschaftsamt  V1.3</t>
    </r>
  </si>
  <si>
    <t>Düngeaufzeichnung nach                §10 Abs.2 Düngeverordnung</t>
  </si>
  <si>
    <t>Schumpawoida (13, 15, 17)</t>
  </si>
  <si>
    <t>Hennawoida (2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</si>
</sst>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5" x14ac:knownFonts="1">
    <font>
      <sz val="11"/>
      <color theme="1"/>
      <name val="Arial"/>
      <family val="2"/>
    </font>
    <font>
      <b/>
      <sz val="16"/>
      <color theme="1"/>
      <name val="Arial"/>
      <family val="2"/>
    </font>
    <font>
      <sz val="9"/>
      <color theme="1"/>
      <name val="Arial"/>
      <family val="2"/>
    </font>
    <font>
      <sz val="10"/>
      <color theme="1"/>
      <name val="Arial"/>
      <family val="2"/>
    </font>
    <font>
      <b/>
      <u/>
      <sz val="11"/>
      <color theme="1"/>
      <name val="Arial"/>
      <family val="2"/>
    </font>
    <font>
      <b/>
      <sz val="11"/>
      <color theme="1"/>
      <name val="Arial"/>
      <family val="2"/>
    </font>
    <font>
      <b/>
      <vertAlign val="superscript"/>
      <sz val="11"/>
      <color theme="1"/>
      <name val="Arial"/>
      <family val="2"/>
    </font>
    <font>
      <b/>
      <vertAlign val="subscript"/>
      <sz val="11"/>
      <color theme="1"/>
      <name val="Arial"/>
      <family val="2"/>
    </font>
    <font>
      <sz val="8"/>
      <color theme="1"/>
      <name val="Arial"/>
      <family val="2"/>
    </font>
    <font>
      <b/>
      <sz val="12"/>
      <color theme="1"/>
      <name val="Arial"/>
      <family val="2"/>
    </font>
    <font>
      <b/>
      <vertAlign val="subscript"/>
      <sz val="12"/>
      <color theme="1"/>
      <name val="Arial"/>
      <family val="2"/>
    </font>
    <font>
      <b/>
      <sz val="10"/>
      <color theme="1"/>
      <name val="Arial"/>
      <family val="2"/>
    </font>
    <font>
      <sz val="12"/>
      <color theme="1"/>
      <name val="Arial"/>
      <family val="2"/>
    </font>
    <font>
      <b/>
      <i/>
      <sz val="12"/>
      <color theme="1"/>
      <name val="Arial"/>
      <family val="2"/>
    </font>
    <font>
      <b/>
      <vertAlign val="superscript"/>
      <sz val="10"/>
      <color theme="1"/>
      <name val="Arial"/>
      <family val="2"/>
    </font>
    <font>
      <vertAlign val="subscript"/>
      <sz val="11"/>
      <color theme="1"/>
      <name val="Arial"/>
      <family val="2"/>
    </font>
    <font>
      <sz val="11"/>
      <color theme="1"/>
      <name val="Calibri"/>
      <family val="2"/>
    </font>
    <font>
      <b/>
      <sz val="20"/>
      <color theme="1"/>
      <name val="Arial"/>
      <family val="2"/>
    </font>
    <font>
      <b/>
      <sz val="9"/>
      <color theme="1"/>
      <name val="Arial"/>
      <family val="2"/>
    </font>
    <font>
      <u/>
      <sz val="11"/>
      <color theme="10"/>
      <name val="Arial"/>
      <family val="2"/>
    </font>
    <font>
      <b/>
      <sz val="8"/>
      <color theme="1"/>
      <name val="Arial"/>
      <family val="2"/>
    </font>
    <font>
      <b/>
      <vertAlign val="superscript"/>
      <sz val="8"/>
      <color theme="1"/>
      <name val="Arial"/>
      <family val="2"/>
    </font>
    <font>
      <vertAlign val="subscript"/>
      <sz val="10"/>
      <color theme="1"/>
      <name val="Arial"/>
      <family val="2"/>
    </font>
    <font>
      <u/>
      <sz val="16"/>
      <color theme="10"/>
      <name val="Arial"/>
      <family val="2"/>
    </font>
    <font>
      <b/>
      <sz val="2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14996795556505021"/>
        <bgColor indexed="64"/>
      </patternFill>
    </fill>
    <fill>
      <patternFill patternType="solid">
        <fgColor rgb="FF92D050"/>
        <bgColor indexed="64"/>
      </patternFill>
    </fill>
  </fills>
  <borders count="45">
    <border>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19" fillId="0" borderId="0" applyNumberFormat="0" applyFill="0" applyBorder="0" applyAlignment="0" applyProtection="0"/>
  </cellStyleXfs>
  <cellXfs count="260">
    <xf numFmtId="0" fontId="0" fillId="0" borderId="0" xfId="0"/>
    <xf numFmtId="0" fontId="5" fillId="0" borderId="10" xfId="0" applyFont="1" applyBorder="1" applyAlignment="1" applyProtection="1">
      <alignment horizontal="center" vertical="center" wrapText="1"/>
    </xf>
    <xf numFmtId="0" fontId="0" fillId="3" borderId="8"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8" xfId="0" applyNumberFormat="1" applyFill="1" applyBorder="1" applyAlignment="1" applyProtection="1">
      <alignment horizontal="center" vertical="center"/>
      <protection hidden="1"/>
    </xf>
    <xf numFmtId="165" fontId="0" fillId="0" borderId="10" xfId="0" applyNumberFormat="1" applyFill="1" applyBorder="1" applyAlignment="1" applyProtection="1">
      <alignment horizontal="center" vertical="center"/>
      <protection hidden="1"/>
    </xf>
    <xf numFmtId="165" fontId="9" fillId="0" borderId="18" xfId="0" applyNumberFormat="1" applyFont="1" applyBorder="1" applyAlignment="1" applyProtection="1">
      <alignment horizontal="center" vertical="center"/>
      <protection hidden="1"/>
    </xf>
    <xf numFmtId="0" fontId="0" fillId="3" borderId="7" xfId="0" applyFill="1" applyBorder="1" applyAlignment="1" applyProtection="1">
      <alignment horizontal="left" vertical="center"/>
      <protection locked="0"/>
    </xf>
    <xf numFmtId="0" fontId="2" fillId="0" borderId="9" xfId="0" applyFont="1" applyBorder="1" applyAlignment="1" applyProtection="1">
      <alignment horizontal="right" vertical="center"/>
    </xf>
    <xf numFmtId="0" fontId="1"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12" fillId="0" borderId="0" xfId="0" applyFont="1" applyAlignment="1" applyProtection="1">
      <alignment horizontal="center" vertical="center"/>
    </xf>
    <xf numFmtId="165" fontId="12" fillId="0" borderId="0" xfId="0" applyNumberFormat="1" applyFont="1" applyAlignment="1" applyProtection="1">
      <alignment horizontal="left" vertical="center"/>
    </xf>
    <xf numFmtId="0" fontId="12" fillId="0" borderId="0" xfId="0" applyFont="1" applyAlignment="1" applyProtection="1">
      <alignment horizontal="left" vertical="center"/>
    </xf>
    <xf numFmtId="0" fontId="0" fillId="0" borderId="0" xfId="0" applyFont="1" applyAlignment="1" applyProtection="1">
      <alignment horizontal="left" vertical="center"/>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0" fillId="0" borderId="0" xfId="0" applyFont="1" applyAlignment="1" applyProtection="1">
      <alignment horizontal="center" vertical="top" wrapText="1"/>
    </xf>
    <xf numFmtId="0" fontId="0" fillId="0" borderId="0" xfId="0" applyAlignment="1" applyProtection="1">
      <alignment horizontal="center" vertical="center"/>
    </xf>
    <xf numFmtId="0" fontId="0" fillId="0" borderId="0" xfId="0" applyAlignment="1" applyProtection="1">
      <alignment horizontal="left"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165" fontId="0" fillId="0" borderId="35" xfId="0" applyNumberFormat="1" applyFill="1" applyBorder="1" applyAlignment="1" applyProtection="1">
      <alignment horizontal="center" vertical="center"/>
      <protection hidden="1"/>
    </xf>
    <xf numFmtId="165" fontId="0" fillId="0" borderId="4" xfId="0" applyNumberFormat="1" applyFill="1" applyBorder="1" applyAlignment="1" applyProtection="1">
      <alignment horizontal="center" vertical="center"/>
      <protection hidden="1"/>
    </xf>
    <xf numFmtId="165" fontId="0" fillId="0" borderId="5" xfId="0" applyNumberFormat="1"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164" fontId="0" fillId="0" borderId="37" xfId="0" applyNumberForma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locked="0"/>
    </xf>
    <xf numFmtId="0" fontId="0" fillId="3" borderId="35" xfId="0" applyFill="1" applyBorder="1" applyAlignment="1" applyProtection="1">
      <alignment horizontal="left"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165" fontId="9" fillId="0" borderId="40" xfId="0" applyNumberFormat="1" applyFont="1" applyBorder="1" applyAlignment="1" applyProtection="1">
      <alignment horizontal="center" vertical="center"/>
      <protection hidden="1"/>
    </xf>
    <xf numFmtId="165" fontId="9" fillId="0" borderId="41" xfId="0" applyNumberFormat="1" applyFont="1" applyBorder="1" applyAlignment="1" applyProtection="1">
      <alignment horizontal="center" vertical="center"/>
      <protection hidden="1"/>
    </xf>
    <xf numFmtId="0" fontId="12" fillId="0" borderId="0" xfId="0" applyFont="1" applyAlignment="1" applyProtection="1">
      <alignment horizontal="left" vertical="top"/>
      <protection hidden="1"/>
    </xf>
    <xf numFmtId="0" fontId="0" fillId="0" borderId="0" xfId="0" applyProtection="1">
      <protection hidden="1"/>
    </xf>
    <xf numFmtId="0" fontId="0" fillId="0" borderId="0" xfId="0" applyAlignment="1" applyProtection="1">
      <alignment vertical="top"/>
      <protection hidden="1"/>
    </xf>
    <xf numFmtId="0" fontId="9" fillId="0" borderId="8" xfId="0" applyFont="1" applyBorder="1" applyProtection="1">
      <protection hidden="1"/>
    </xf>
    <xf numFmtId="0" fontId="9" fillId="0" borderId="8" xfId="0" applyFont="1" applyBorder="1" applyAlignment="1" applyProtection="1">
      <alignment horizontal="center"/>
      <protection hidden="1"/>
    </xf>
    <xf numFmtId="0" fontId="9" fillId="0" borderId="8"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9" fillId="0" borderId="0" xfId="0" applyFont="1" applyProtection="1">
      <protection hidden="1"/>
    </xf>
    <xf numFmtId="0" fontId="5" fillId="2" borderId="30" xfId="0" applyFont="1" applyFill="1" applyBorder="1" applyAlignment="1" applyProtection="1">
      <protection hidden="1"/>
    </xf>
    <xf numFmtId="0" fontId="5" fillId="2" borderId="17" xfId="0" applyFont="1" applyFill="1" applyBorder="1" applyAlignment="1" applyProtection="1">
      <protection hidden="1"/>
    </xf>
    <xf numFmtId="0" fontId="5" fillId="2" borderId="28" xfId="0" applyFont="1" applyFill="1" applyBorder="1" applyAlignment="1" applyProtection="1">
      <protection hidden="1"/>
    </xf>
    <xf numFmtId="0" fontId="0" fillId="0" borderId="2" xfId="0" applyBorder="1" applyProtection="1">
      <protection hidden="1"/>
    </xf>
    <xf numFmtId="0" fontId="0" fillId="0" borderId="3" xfId="0" applyBorder="1" applyAlignment="1" applyProtection="1">
      <alignment horizontal="center"/>
      <protection hidden="1"/>
    </xf>
    <xf numFmtId="0" fontId="0" fillId="0" borderId="8" xfId="0" applyBorder="1" applyProtection="1">
      <protection hidden="1"/>
    </xf>
    <xf numFmtId="0" fontId="0" fillId="0" borderId="10" xfId="0" applyBorder="1" applyAlignment="1" applyProtection="1">
      <alignment horizontal="center"/>
      <protection hidden="1"/>
    </xf>
    <xf numFmtId="0" fontId="0" fillId="0" borderId="4" xfId="0" applyBorder="1" applyProtection="1">
      <protection hidden="1"/>
    </xf>
    <xf numFmtId="0" fontId="0" fillId="0" borderId="5" xfId="0" applyBorder="1" applyAlignment="1" applyProtection="1">
      <alignment horizontal="center"/>
      <protection hidden="1"/>
    </xf>
    <xf numFmtId="0" fontId="5" fillId="4" borderId="0" xfId="0" applyFont="1" applyFill="1" applyAlignment="1" applyProtection="1">
      <alignment vertical="top" wrapText="1"/>
      <protection hidden="1"/>
    </xf>
    <xf numFmtId="0" fontId="0" fillId="0" borderId="0" xfId="0" applyAlignment="1" applyProtection="1">
      <alignment horizontal="center"/>
      <protection hidden="1"/>
    </xf>
    <xf numFmtId="0" fontId="5"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9" fillId="0" borderId="1" xfId="0" applyFont="1" applyBorder="1" applyAlignment="1" applyProtection="1">
      <alignment horizontal="right"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65" fontId="0" fillId="0" borderId="12" xfId="0" applyNumberFormat="1" applyFill="1" applyBorder="1" applyAlignment="1" applyProtection="1">
      <alignment horizontal="center" vertical="center"/>
      <protection hidden="1"/>
    </xf>
    <xf numFmtId="0" fontId="3" fillId="0" borderId="42" xfId="0" applyFont="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Alignment="1" applyProtection="1">
      <alignment horizontal="center" vertical="center"/>
      <protection hidden="1"/>
    </xf>
    <xf numFmtId="0" fontId="2" fillId="0" borderId="9" xfId="0" applyFont="1"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0" fontId="0" fillId="3" borderId="7" xfId="0" applyFill="1" applyBorder="1" applyAlignment="1" applyProtection="1">
      <alignment horizontal="left" vertical="center"/>
      <protection hidden="1"/>
    </xf>
    <xf numFmtId="0" fontId="0" fillId="3" borderId="8"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left" vertical="center"/>
      <protection hidden="1"/>
    </xf>
    <xf numFmtId="0" fontId="0" fillId="3" borderId="35" xfId="0" applyFill="1" applyBorder="1" applyAlignment="1" applyProtection="1">
      <alignment horizontal="left" vertical="center"/>
      <protection hidden="1"/>
    </xf>
    <xf numFmtId="0" fontId="0" fillId="3" borderId="4"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9" fillId="0" borderId="1" xfId="0" applyFont="1" applyBorder="1" applyAlignment="1" applyProtection="1">
      <alignment horizontal="right" vertical="center"/>
      <protection hidden="1"/>
    </xf>
    <xf numFmtId="0" fontId="12" fillId="0" borderId="0" xfId="0" applyFont="1" applyAlignment="1" applyProtection="1">
      <alignment horizontal="center" vertical="center"/>
      <protection hidden="1"/>
    </xf>
    <xf numFmtId="165" fontId="12" fillId="0" borderId="0" xfId="0" applyNumberFormat="1" applyFont="1" applyAlignment="1" applyProtection="1">
      <alignment horizontal="left" vertical="center"/>
      <protection hidden="1"/>
    </xf>
    <xf numFmtId="0" fontId="12" fillId="0" borderId="0" xfId="0" applyFont="1" applyAlignment="1" applyProtection="1">
      <alignment horizontal="left"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0" fillId="0" borderId="0" xfId="0" applyFont="1" applyAlignment="1" applyProtection="1">
      <alignment horizontal="center"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19" fillId="0" borderId="0" xfId="1"/>
    <xf numFmtId="0" fontId="19" fillId="0" borderId="0" xfId="1" applyFill="1" applyAlignment="1" applyProtection="1">
      <alignment horizontal="center" vertical="center"/>
      <protection hidden="1"/>
    </xf>
    <xf numFmtId="0" fontId="0" fillId="0" borderId="0" xfId="0" applyFont="1" applyAlignment="1" applyProtection="1">
      <alignment vertical="center"/>
      <protection hidden="1"/>
    </xf>
    <xf numFmtId="0" fontId="19" fillId="0" borderId="0" xfId="1" applyAlignment="1" applyProtection="1">
      <alignment vertical="center"/>
    </xf>
    <xf numFmtId="0" fontId="23" fillId="0" borderId="0" xfId="1" applyFont="1" applyAlignment="1" applyProtection="1">
      <alignment vertical="center"/>
    </xf>
    <xf numFmtId="0" fontId="1" fillId="0" borderId="0" xfId="0" applyFont="1" applyAlignment="1" applyProtection="1">
      <alignment vertical="center"/>
      <protection hidden="1"/>
    </xf>
    <xf numFmtId="0" fontId="12" fillId="0" borderId="0" xfId="0" applyFont="1" applyBorder="1" applyAlignment="1" applyProtection="1">
      <alignment horizontal="center" vertical="center"/>
      <protection hidden="1"/>
    </xf>
    <xf numFmtId="0" fontId="12" fillId="3" borderId="30" xfId="0" applyFont="1" applyFill="1" applyBorder="1" applyAlignment="1" applyProtection="1">
      <alignment horizontal="left" vertical="top" wrapText="1"/>
      <protection hidden="1"/>
    </xf>
    <xf numFmtId="0" fontId="12" fillId="3" borderId="17" xfId="0" applyFont="1" applyFill="1" applyBorder="1" applyAlignment="1" applyProtection="1">
      <alignment horizontal="left" vertical="top" wrapText="1"/>
      <protection hidden="1"/>
    </xf>
    <xf numFmtId="0" fontId="12" fillId="3" borderId="28" xfId="0" applyFont="1" applyFill="1" applyBorder="1" applyAlignment="1" applyProtection="1">
      <alignment horizontal="left" vertical="top" wrapText="1"/>
      <protection hidden="1"/>
    </xf>
    <xf numFmtId="0" fontId="12" fillId="3" borderId="32" xfId="0" applyFont="1" applyFill="1" applyBorder="1" applyAlignment="1" applyProtection="1">
      <alignment horizontal="left" vertical="top" wrapText="1"/>
      <protection hidden="1"/>
    </xf>
    <xf numFmtId="0" fontId="12" fillId="3" borderId="11" xfId="0" applyFont="1" applyFill="1" applyBorder="1" applyAlignment="1" applyProtection="1">
      <alignment horizontal="left" vertical="top" wrapText="1"/>
      <protection hidden="1"/>
    </xf>
    <xf numFmtId="0" fontId="12" fillId="3" borderId="29" xfId="0" applyFont="1" applyFill="1" applyBorder="1" applyAlignment="1" applyProtection="1">
      <alignment horizontal="left" vertical="top" wrapText="1"/>
      <protection hidden="1"/>
    </xf>
    <xf numFmtId="0" fontId="3" fillId="0" borderId="17" xfId="0" applyFont="1" applyBorder="1" applyAlignment="1" applyProtection="1">
      <alignment horizontal="left" vertical="center" wrapText="1"/>
      <protection hidden="1"/>
    </xf>
    <xf numFmtId="0" fontId="3" fillId="0" borderId="17" xfId="0" applyFont="1" applyBorder="1" applyAlignment="1" applyProtection="1">
      <alignment horizontal="right" vertical="center" wrapText="1"/>
      <protection hidden="1"/>
    </xf>
    <xf numFmtId="14" fontId="3" fillId="0" borderId="17" xfId="0" applyNumberFormat="1"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0" fillId="3" borderId="9" xfId="0" applyFill="1" applyBorder="1" applyAlignment="1" applyProtection="1">
      <alignment vertical="center"/>
      <protection hidden="1"/>
    </xf>
    <xf numFmtId="0" fontId="0" fillId="3" borderId="16" xfId="0" applyFill="1" applyBorder="1" applyAlignment="1" applyProtection="1">
      <alignment vertical="center"/>
      <protection hidden="1"/>
    </xf>
    <xf numFmtId="0" fontId="5"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3" borderId="38" xfId="0" applyFill="1" applyBorder="1" applyAlignment="1" applyProtection="1">
      <alignment vertical="center"/>
      <protection hidden="1"/>
    </xf>
    <xf numFmtId="0" fontId="0" fillId="3" borderId="39" xfId="0" applyFill="1" applyBorder="1" applyAlignment="1" applyProtection="1">
      <alignment vertical="center"/>
      <protection hidden="1"/>
    </xf>
    <xf numFmtId="0" fontId="9" fillId="0" borderId="1" xfId="0" applyFont="1" applyBorder="1" applyAlignment="1" applyProtection="1">
      <alignment horizontal="righ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top" wrapText="1"/>
      <protection hidden="1"/>
    </xf>
    <xf numFmtId="0" fontId="0" fillId="0" borderId="0" xfId="0" applyBorder="1" applyAlignment="1" applyProtection="1">
      <alignment horizontal="left" vertical="center"/>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20" fillId="0" borderId="44" xfId="0"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0" fillId="0" borderId="21"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22" xfId="0"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24" fillId="5" borderId="0" xfId="0" applyFont="1" applyFill="1" applyBorder="1" applyAlignment="1" applyProtection="1">
      <alignment horizontal="center" vertical="center" wrapText="1"/>
      <protection hidden="1"/>
    </xf>
    <xf numFmtId="0" fontId="24" fillId="5" borderId="19"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left" vertical="center" wrapText="1"/>
      <protection hidden="1"/>
    </xf>
    <xf numFmtId="0" fontId="1" fillId="3" borderId="19" xfId="0" applyFont="1" applyFill="1" applyBorder="1" applyAlignment="1" applyProtection="1">
      <alignment horizontal="left" vertical="center" wrapText="1"/>
      <protection hidden="1"/>
    </xf>
    <xf numFmtId="0" fontId="8" fillId="0" borderId="31" xfId="0" applyFont="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9" fillId="3" borderId="12" xfId="0" applyFont="1" applyFill="1" applyBorder="1" applyAlignment="1" applyProtection="1">
      <alignment horizontal="left" vertical="center" wrapText="1"/>
      <protection hidden="1"/>
    </xf>
    <xf numFmtId="0" fontId="9" fillId="3" borderId="16" xfId="0" applyFont="1" applyFill="1" applyBorder="1" applyAlignment="1" applyProtection="1">
      <alignment horizontal="left" vertical="center" wrapText="1"/>
      <protection hidden="1"/>
    </xf>
    <xf numFmtId="0" fontId="0" fillId="0" borderId="3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2" fillId="3" borderId="30" xfId="0" applyFont="1" applyFill="1" applyBorder="1" applyAlignment="1" applyProtection="1">
      <alignment horizontal="left" vertical="top" wrapText="1"/>
      <protection locked="0"/>
    </xf>
    <xf numFmtId="0" fontId="12" fillId="3" borderId="17"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32"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3" fillId="0" borderId="17" xfId="0" applyFont="1" applyBorder="1" applyAlignment="1" applyProtection="1">
      <alignment horizontal="left" vertical="center" wrapText="1"/>
    </xf>
    <xf numFmtId="0" fontId="3" fillId="0" borderId="17" xfId="0" applyFont="1" applyBorder="1" applyAlignment="1" applyProtection="1">
      <alignment horizontal="right" vertical="center" wrapText="1"/>
    </xf>
    <xf numFmtId="14" fontId="3" fillId="0" borderId="17" xfId="0"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0" fillId="0" borderId="0" xfId="0" applyFont="1" applyAlignment="1" applyProtection="1">
      <alignment horizontal="left" vertical="center"/>
    </xf>
    <xf numFmtId="0" fontId="5"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12" fillId="0" borderId="0" xfId="0" applyFont="1" applyBorder="1" applyAlignment="1" applyProtection="1">
      <alignment horizontal="center" vertical="center"/>
    </xf>
    <xf numFmtId="0" fontId="0" fillId="0" borderId="0" xfId="0" applyFont="1" applyAlignment="1" applyProtection="1">
      <alignment horizontal="left" vertical="top" wrapText="1"/>
    </xf>
    <xf numFmtId="0" fontId="0" fillId="3" borderId="9"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3" borderId="39" xfId="0" applyFill="1" applyBorder="1" applyAlignment="1" applyProtection="1">
      <alignment vertical="center"/>
      <protection locked="0"/>
    </xf>
    <xf numFmtId="0" fontId="9" fillId="0" borderId="1" xfId="0" applyFont="1" applyBorder="1" applyAlignment="1" applyProtection="1">
      <alignment horizontal="right" vertical="center"/>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20" fillId="0" borderId="4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0" xfId="0" applyBorder="1" applyAlignment="1" applyProtection="1">
      <alignment horizontal="left"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37"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8" fillId="0" borderId="31" xfId="0" applyFont="1" applyBorder="1" applyAlignment="1" applyProtection="1">
      <alignment horizontal="center" vertical="center"/>
    </xf>
    <xf numFmtId="0" fontId="1" fillId="3" borderId="0" xfId="0" applyFont="1" applyFill="1" applyBorder="1" applyAlignment="1" applyProtection="1">
      <alignment horizontal="center" vertical="center"/>
    </xf>
    <xf numFmtId="0" fontId="9" fillId="3" borderId="12"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xf>
    <xf numFmtId="0" fontId="0" fillId="0" borderId="0" xfId="0" applyBorder="1" applyAlignment="1" applyProtection="1">
      <alignment horizontal="center" vertical="center"/>
    </xf>
    <xf numFmtId="0" fontId="5" fillId="4" borderId="23" xfId="0" applyFont="1" applyFill="1" applyBorder="1" applyAlignment="1" applyProtection="1">
      <alignment horizontal="center" vertical="top" wrapText="1"/>
      <protection hidden="1"/>
    </xf>
    <xf numFmtId="0" fontId="5" fillId="4" borderId="26" xfId="0" applyFont="1" applyFill="1" applyBorder="1" applyAlignment="1" applyProtection="1">
      <alignment horizontal="center" vertical="top" wrapText="1"/>
      <protection hidden="1"/>
    </xf>
    <xf numFmtId="0" fontId="5" fillId="4" borderId="27" xfId="0" applyFont="1" applyFill="1" applyBorder="1" applyAlignment="1" applyProtection="1">
      <alignment horizontal="center" vertical="top" wrapText="1"/>
      <protection hidden="1"/>
    </xf>
    <xf numFmtId="0" fontId="0" fillId="0" borderId="0" xfId="0" applyBorder="1" applyAlignment="1" applyProtection="1">
      <alignment vertical="top" wrapText="1"/>
      <protection hidden="1"/>
    </xf>
    <xf numFmtId="0" fontId="9" fillId="4" borderId="19" xfId="0" applyFont="1" applyFill="1" applyBorder="1" applyAlignment="1" applyProtection="1">
      <alignment horizontal="center" vertical="top" wrapText="1"/>
      <protection hidden="1"/>
    </xf>
  </cellXfs>
  <cellStyles count="2">
    <cellStyle name="Link" xfId="1" builtinId="8"/>
    <cellStyle name="Standard" xfId="0" builtinId="0"/>
  </cellStyles>
  <dxfs count="24">
    <dxf>
      <font>
        <b/>
        <i val="0"/>
        <color rgb="FFFF0000"/>
      </font>
      <fill>
        <patternFill>
          <bgColor rgb="FFFFC7CE"/>
        </patternFill>
      </fill>
    </dxf>
    <dxf>
      <font>
        <b/>
        <i val="0"/>
        <color rgb="FFFF0000"/>
      </font>
      <fill>
        <patternFill patternType="none">
          <bgColor auto="1"/>
        </patternFill>
      </fill>
    </dxf>
    <dxf>
      <font>
        <b/>
        <i val="0"/>
        <color rgb="FF00B050"/>
      </font>
      <fill>
        <patternFill patternType="none">
          <bgColor auto="1"/>
        </patternFill>
      </fill>
    </dxf>
    <dxf>
      <font>
        <b val="0"/>
        <i val="0"/>
        <color theme="1"/>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fill>
        <patternFill>
          <bgColor rgb="FFFFC7CE"/>
        </patternFill>
      </fill>
    </dxf>
    <dxf>
      <font>
        <b/>
        <i val="0"/>
        <color rgb="FFFF0000"/>
      </font>
      <fill>
        <patternFill patternType="none">
          <bgColor auto="1"/>
        </patternFill>
      </fill>
    </dxf>
    <dxf>
      <font>
        <b/>
        <i val="0"/>
        <color rgb="FF00B050"/>
      </font>
      <fill>
        <patternFill patternType="none">
          <bgColor auto="1"/>
        </patternFill>
      </fill>
    </dxf>
    <dxf>
      <font>
        <b val="0"/>
        <i val="0"/>
        <color theme="1"/>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1490382</xdr:colOff>
      <xdr:row>1</xdr:row>
      <xdr:rowOff>190500</xdr:rowOff>
    </xdr:from>
    <xdr:to>
      <xdr:col>21</xdr:col>
      <xdr:colOff>3790817</xdr:colOff>
      <xdr:row>36</xdr:row>
      <xdr:rowOff>515472</xdr:rowOff>
    </xdr:to>
    <xdr:pic>
      <xdr:nvPicPr>
        <xdr:cNvPr id="38" name="Grafik 37">
          <a:extLst>
            <a:ext uri="{FF2B5EF4-FFF2-40B4-BE49-F238E27FC236}">
              <a16:creationId xmlns:a16="http://schemas.microsoft.com/office/drawing/2014/main" id="{B080878A-1782-4CD3-8B3F-47C1D91B39B0}"/>
            </a:ext>
          </a:extLst>
        </xdr:cNvPr>
        <xdr:cNvPicPr>
          <a:picLocks noChangeAspect="1"/>
        </xdr:cNvPicPr>
      </xdr:nvPicPr>
      <xdr:blipFill rotWithShape="1">
        <a:blip xmlns:r="http://schemas.openxmlformats.org/officeDocument/2006/relationships" r:embed="rId1"/>
        <a:srcRect l="2570" t="3065" b="5335"/>
        <a:stretch/>
      </xdr:blipFill>
      <xdr:spPr>
        <a:xfrm>
          <a:off x="1490382" y="683559"/>
          <a:ext cx="16139700" cy="9043147"/>
        </a:xfrm>
        <a:prstGeom prst="rect">
          <a:avLst/>
        </a:prstGeom>
      </xdr:spPr>
    </xdr:pic>
    <xdr:clientData/>
  </xdr:twoCellAnchor>
  <xdr:twoCellAnchor editAs="oneCell">
    <xdr:from>
      <xdr:col>22</xdr:col>
      <xdr:colOff>349826</xdr:colOff>
      <xdr:row>2</xdr:row>
      <xdr:rowOff>66796</xdr:rowOff>
    </xdr:from>
    <xdr:to>
      <xdr:col>23</xdr:col>
      <xdr:colOff>9565821</xdr:colOff>
      <xdr:row>28</xdr:row>
      <xdr:rowOff>355505</xdr:rowOff>
    </xdr:to>
    <xdr:pic>
      <xdr:nvPicPr>
        <xdr:cNvPr id="2" name="Grafik 1">
          <a:extLst>
            <a:ext uri="{FF2B5EF4-FFF2-40B4-BE49-F238E27FC236}">
              <a16:creationId xmlns:a16="http://schemas.microsoft.com/office/drawing/2014/main" id="{EEA6E92F-E6C9-4D47-8073-CDD3A317DA66}"/>
            </a:ext>
          </a:extLst>
        </xdr:cNvPr>
        <xdr:cNvPicPr>
          <a:picLocks noChangeAspect="1"/>
        </xdr:cNvPicPr>
      </xdr:nvPicPr>
      <xdr:blipFill>
        <a:blip xmlns:r="http://schemas.openxmlformats.org/officeDocument/2006/relationships" r:embed="rId2"/>
        <a:stretch>
          <a:fillRect/>
        </a:stretch>
      </xdr:blipFill>
      <xdr:spPr>
        <a:xfrm>
          <a:off x="18433719" y="597475"/>
          <a:ext cx="9569781" cy="6670459"/>
        </a:xfrm>
        <a:prstGeom prst="rect">
          <a:avLst/>
        </a:prstGeom>
      </xdr:spPr>
    </xdr:pic>
    <xdr:clientData/>
  </xdr:twoCellAnchor>
  <xdr:twoCellAnchor editAs="oneCell">
    <xdr:from>
      <xdr:col>23</xdr:col>
      <xdr:colOff>0</xdr:colOff>
      <xdr:row>29</xdr:row>
      <xdr:rowOff>95239</xdr:rowOff>
    </xdr:from>
    <xdr:to>
      <xdr:col>23</xdr:col>
      <xdr:colOff>9554147</xdr:colOff>
      <xdr:row>62</xdr:row>
      <xdr:rowOff>25792</xdr:rowOff>
    </xdr:to>
    <xdr:pic>
      <xdr:nvPicPr>
        <xdr:cNvPr id="3" name="Grafik 2">
          <a:extLst>
            <a:ext uri="{FF2B5EF4-FFF2-40B4-BE49-F238E27FC236}">
              <a16:creationId xmlns:a16="http://schemas.microsoft.com/office/drawing/2014/main" id="{53B011DD-A783-447D-B4C0-14EE9EA423F1}"/>
            </a:ext>
          </a:extLst>
        </xdr:cNvPr>
        <xdr:cNvPicPr>
          <a:picLocks noChangeAspect="1"/>
        </xdr:cNvPicPr>
      </xdr:nvPicPr>
      <xdr:blipFill>
        <a:blip xmlns:r="http://schemas.openxmlformats.org/officeDocument/2006/relationships" r:embed="rId3"/>
        <a:stretch>
          <a:fillRect/>
        </a:stretch>
      </xdr:blipFill>
      <xdr:spPr>
        <a:xfrm>
          <a:off x="18437679" y="7483918"/>
          <a:ext cx="9554147" cy="65708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6D21-F05E-4112-B4F9-BE45192E24F2}">
  <sheetPr>
    <pageSetUpPr fitToPage="1"/>
  </sheetPr>
  <dimension ref="B1:AE38"/>
  <sheetViews>
    <sheetView showZeros="0" view="pageBreakPreview" zoomScale="85" zoomScaleNormal="100" zoomScaleSheetLayoutView="85" workbookViewId="0"/>
  </sheetViews>
  <sheetFormatPr baseColWidth="10" defaultRowHeight="14.25" x14ac:dyDescent="0.2"/>
  <cols>
    <col min="1" max="1" width="3.625" style="72" customWidth="1"/>
    <col min="2" max="2" width="23.125" style="72" customWidth="1"/>
    <col min="3" max="3" width="7.25" style="72" customWidth="1"/>
    <col min="4" max="4" width="22.875" style="72" customWidth="1"/>
    <col min="5" max="5" width="9.75" style="72" bestFit="1" customWidth="1"/>
    <col min="6" max="11" width="7.125" style="72" customWidth="1"/>
    <col min="12" max="17" width="7.625" style="72" customWidth="1"/>
    <col min="18" max="20" width="8.625" style="72" customWidth="1"/>
    <col min="21" max="21" width="4.375" style="72" customWidth="1"/>
    <col min="22" max="22" width="51.375" style="106" customWidth="1"/>
    <col min="23" max="23" width="4.625" style="72" customWidth="1"/>
    <col min="24" max="24" width="141.625" style="72" customWidth="1"/>
    <col min="25" max="16384" width="11" style="72"/>
  </cols>
  <sheetData>
    <row r="1" spans="2:31" ht="20.25" x14ac:dyDescent="0.2">
      <c r="J1" s="110"/>
      <c r="K1" s="111"/>
      <c r="L1" s="111"/>
      <c r="M1" s="111"/>
      <c r="N1" s="111"/>
      <c r="O1" s="111"/>
      <c r="P1" s="111"/>
      <c r="Q1" s="111"/>
      <c r="R1" s="111"/>
      <c r="S1" s="111"/>
      <c r="T1" s="111"/>
      <c r="U1" s="111"/>
      <c r="V1" s="111"/>
    </row>
    <row r="2" spans="2:31" s="74" customFormat="1" ht="21.95" customHeight="1" x14ac:dyDescent="0.2">
      <c r="B2" s="174" t="s">
        <v>242</v>
      </c>
      <c r="C2" s="174"/>
      <c r="D2" s="175"/>
      <c r="E2" s="73" t="s">
        <v>224</v>
      </c>
      <c r="F2" s="176" t="s">
        <v>235</v>
      </c>
      <c r="G2" s="176"/>
      <c r="H2" s="176"/>
      <c r="I2" s="176"/>
      <c r="J2" s="176"/>
      <c r="K2" s="176"/>
      <c r="L2" s="176"/>
      <c r="M2" s="176"/>
      <c r="N2" s="176"/>
      <c r="O2" s="176"/>
      <c r="P2" s="176"/>
      <c r="Q2" s="177"/>
      <c r="R2" s="178" t="s">
        <v>1</v>
      </c>
      <c r="S2" s="179">
        <v>2022</v>
      </c>
      <c r="T2" s="179"/>
      <c r="V2" s="75"/>
      <c r="X2" s="112" t="s">
        <v>234</v>
      </c>
      <c r="Y2" s="109"/>
      <c r="Z2" s="109"/>
      <c r="AA2" s="109"/>
      <c r="AB2" s="109"/>
      <c r="AC2" s="109"/>
      <c r="AD2" s="109"/>
      <c r="AE2" s="109"/>
    </row>
    <row r="3" spans="2:31" s="74" customFormat="1" ht="21.95" customHeight="1" x14ac:dyDescent="0.2">
      <c r="B3" s="174"/>
      <c r="C3" s="174"/>
      <c r="D3" s="175"/>
      <c r="E3" s="73" t="s">
        <v>225</v>
      </c>
      <c r="F3" s="180" t="s">
        <v>231</v>
      </c>
      <c r="G3" s="180"/>
      <c r="H3" s="180"/>
      <c r="I3" s="180"/>
      <c r="J3" s="181"/>
      <c r="K3" s="73" t="s">
        <v>226</v>
      </c>
      <c r="L3" s="180" t="s">
        <v>236</v>
      </c>
      <c r="M3" s="180"/>
      <c r="N3" s="180"/>
      <c r="O3" s="180"/>
      <c r="P3" s="180"/>
      <c r="Q3" s="181"/>
      <c r="R3" s="178"/>
      <c r="S3" s="179"/>
      <c r="T3" s="179"/>
      <c r="V3" s="75"/>
    </row>
    <row r="4" spans="2:31" s="74" customFormat="1" ht="21.95" customHeight="1" x14ac:dyDescent="0.2">
      <c r="B4" s="174"/>
      <c r="C4" s="174"/>
      <c r="D4" s="175"/>
      <c r="E4" s="73" t="s">
        <v>227</v>
      </c>
      <c r="F4" s="180">
        <v>987654321</v>
      </c>
      <c r="G4" s="180"/>
      <c r="H4" s="180"/>
      <c r="I4" s="180"/>
      <c r="J4" s="181"/>
      <c r="K4" s="73" t="s">
        <v>230</v>
      </c>
      <c r="L4" s="180" t="s">
        <v>232</v>
      </c>
      <c r="M4" s="180"/>
      <c r="N4" s="180"/>
      <c r="O4" s="180"/>
      <c r="P4" s="180"/>
      <c r="Q4" s="181"/>
      <c r="R4" s="182"/>
      <c r="S4" s="183"/>
      <c r="T4" s="183"/>
      <c r="V4" s="75"/>
    </row>
    <row r="5" spans="2:31" s="76" customFormat="1" ht="5.0999999999999996" customHeight="1" x14ac:dyDescent="0.2">
      <c r="P5" s="77"/>
      <c r="Q5" s="77"/>
      <c r="R5" s="78"/>
      <c r="V5" s="79"/>
    </row>
    <row r="6" spans="2:31" s="74" customFormat="1" x14ac:dyDescent="0.2">
      <c r="B6" s="133" t="s">
        <v>228</v>
      </c>
      <c r="C6" s="133"/>
      <c r="D6" s="133"/>
      <c r="E6" s="133"/>
      <c r="F6" s="133"/>
      <c r="G6" s="133"/>
      <c r="H6" s="133"/>
      <c r="I6" s="133"/>
      <c r="J6" s="133"/>
      <c r="K6" s="133"/>
      <c r="L6" s="133"/>
      <c r="M6" s="133"/>
      <c r="N6" s="133"/>
      <c r="O6" s="133"/>
      <c r="P6" s="133"/>
      <c r="Q6" s="133"/>
      <c r="R6" s="133"/>
      <c r="S6" s="133"/>
      <c r="T6" s="133"/>
      <c r="V6" s="75"/>
    </row>
    <row r="7" spans="2:31" s="76" customFormat="1" ht="5.0999999999999996" customHeight="1" thickBot="1" x14ac:dyDescent="0.25">
      <c r="P7" s="77"/>
      <c r="Q7" s="77"/>
      <c r="R7" s="78"/>
      <c r="V7" s="79"/>
    </row>
    <row r="8" spans="2:31" s="80" customFormat="1" ht="30" customHeight="1" x14ac:dyDescent="0.2">
      <c r="B8" s="134" t="s">
        <v>2</v>
      </c>
      <c r="C8" s="136" t="s">
        <v>216</v>
      </c>
      <c r="D8" s="138" t="s">
        <v>3</v>
      </c>
      <c r="E8" s="139"/>
      <c r="F8" s="144" t="s">
        <v>4</v>
      </c>
      <c r="G8" s="144" t="s">
        <v>5</v>
      </c>
      <c r="H8" s="147" t="s">
        <v>6</v>
      </c>
      <c r="I8" s="150" t="s">
        <v>73</v>
      </c>
      <c r="J8" s="151"/>
      <c r="K8" s="152"/>
      <c r="L8" s="156" t="s">
        <v>219</v>
      </c>
      <c r="M8" s="159" t="s">
        <v>229</v>
      </c>
      <c r="N8" s="162" t="s">
        <v>75</v>
      </c>
      <c r="O8" s="163"/>
      <c r="P8" s="164"/>
      <c r="Q8" s="165" t="s">
        <v>238</v>
      </c>
      <c r="R8" s="134" t="s">
        <v>74</v>
      </c>
      <c r="S8" s="136"/>
      <c r="T8" s="167"/>
      <c r="V8" s="81"/>
    </row>
    <row r="9" spans="2:31" s="80" customFormat="1" ht="33" customHeight="1" x14ac:dyDescent="0.2">
      <c r="B9" s="135"/>
      <c r="C9" s="137"/>
      <c r="D9" s="140"/>
      <c r="E9" s="141"/>
      <c r="F9" s="145"/>
      <c r="G9" s="145"/>
      <c r="H9" s="148"/>
      <c r="I9" s="153"/>
      <c r="J9" s="154"/>
      <c r="K9" s="155"/>
      <c r="L9" s="157"/>
      <c r="M9" s="160"/>
      <c r="N9" s="168" t="s">
        <v>71</v>
      </c>
      <c r="O9" s="169"/>
      <c r="P9" s="170"/>
      <c r="Q9" s="166"/>
      <c r="R9" s="171" t="s">
        <v>72</v>
      </c>
      <c r="S9" s="172"/>
      <c r="T9" s="173"/>
      <c r="V9" s="81"/>
    </row>
    <row r="10" spans="2:31" s="80" customFormat="1" ht="28.5" customHeight="1" x14ac:dyDescent="0.2">
      <c r="B10" s="135"/>
      <c r="C10" s="137"/>
      <c r="D10" s="142"/>
      <c r="E10" s="143"/>
      <c r="F10" s="146"/>
      <c r="G10" s="146"/>
      <c r="H10" s="149"/>
      <c r="I10" s="82" t="s">
        <v>7</v>
      </c>
      <c r="J10" s="83" t="s">
        <v>8</v>
      </c>
      <c r="K10" s="84" t="s">
        <v>9</v>
      </c>
      <c r="L10" s="158"/>
      <c r="M10" s="161"/>
      <c r="N10" s="82" t="s">
        <v>7</v>
      </c>
      <c r="O10" s="83" t="s">
        <v>8</v>
      </c>
      <c r="P10" s="84" t="s">
        <v>9</v>
      </c>
      <c r="Q10" s="85" t="s">
        <v>239</v>
      </c>
      <c r="R10" s="82" t="s">
        <v>7</v>
      </c>
      <c r="S10" s="83" t="s">
        <v>8</v>
      </c>
      <c r="T10" s="84" t="s">
        <v>9</v>
      </c>
      <c r="V10" s="81"/>
      <c r="Y10" s="107"/>
    </row>
    <row r="11" spans="2:31" s="89" customFormat="1" ht="20.25" customHeight="1" x14ac:dyDescent="0.2">
      <c r="B11" s="86" t="s">
        <v>223</v>
      </c>
      <c r="C11" s="87">
        <v>0.75</v>
      </c>
      <c r="D11" s="124" t="s">
        <v>33</v>
      </c>
      <c r="E11" s="125"/>
      <c r="F11" s="87">
        <v>35</v>
      </c>
      <c r="G11" s="87">
        <v>180</v>
      </c>
      <c r="H11" s="88">
        <v>12</v>
      </c>
      <c r="I11" s="3">
        <f>VLOOKUP($D11,'Datenquelle Tierhaltung'!$B$4:$F$186,2,FALSE)</f>
        <v>16.600000000000001</v>
      </c>
      <c r="J11" s="31">
        <f>VLOOKUP($D11,'Datenquelle Tierhaltung'!$B$4:$F$186,3,FALSE)</f>
        <v>6.4</v>
      </c>
      <c r="K11" s="35">
        <f>VLOOKUP($D11,'Datenquelle Tierhaltung'!$B$4:$F$186,4,FALSE)</f>
        <v>15.3</v>
      </c>
      <c r="L11" s="34">
        <f t="shared" ref="L11:L25" si="0">G11*H11/8760</f>
        <v>0.24657534246575341</v>
      </c>
      <c r="M11" s="3">
        <f>VLOOKUP($D11,'Datenquelle Tierhaltung'!$B$4:$F$186,5,FALSE)</f>
        <v>0.7</v>
      </c>
      <c r="N11" s="4">
        <f>F11*L11*I11*M11</f>
        <v>100.28219178082193</v>
      </c>
      <c r="O11" s="5">
        <f>F11*L11*J11</f>
        <v>55.232876712328768</v>
      </c>
      <c r="P11" s="6">
        <f>F11*L11*K11</f>
        <v>132.04109589041096</v>
      </c>
      <c r="Q11" s="69">
        <f>F11*I11*L11/C11</f>
        <v>191.01369863013699</v>
      </c>
      <c r="R11" s="4">
        <f t="shared" ref="R11:S25" si="1">IF(C11="","",N11/$C11)</f>
        <v>133.70958904109591</v>
      </c>
      <c r="S11" s="5">
        <f t="shared" si="1"/>
        <v>73.643835616438352</v>
      </c>
      <c r="T11" s="6">
        <f t="shared" ref="T11:T25" si="2">IF(F11="","",P11/$C11)</f>
        <v>176.05479452054794</v>
      </c>
      <c r="V11" s="90"/>
    </row>
    <row r="12" spans="2:31" s="89" customFormat="1" ht="20.25" customHeight="1" x14ac:dyDescent="0.2">
      <c r="B12" s="86" t="s">
        <v>243</v>
      </c>
      <c r="C12" s="87">
        <v>3.45</v>
      </c>
      <c r="D12" s="124" t="s">
        <v>18</v>
      </c>
      <c r="E12" s="125"/>
      <c r="F12" s="87">
        <v>17</v>
      </c>
      <c r="G12" s="87">
        <v>180</v>
      </c>
      <c r="H12" s="88">
        <v>24</v>
      </c>
      <c r="I12" s="3">
        <f>VLOOKUP($D12,'Datenquelle Tierhaltung'!$B$4:$F$186,2,FALSE)</f>
        <v>39</v>
      </c>
      <c r="J12" s="31">
        <f>VLOOKUP($D12,'Datenquelle Tierhaltung'!$B$4:$F$186,3,FALSE)</f>
        <v>11.5</v>
      </c>
      <c r="K12" s="35">
        <f>VLOOKUP($D12,'Datenquelle Tierhaltung'!$B$4:$F$186,4,FALSE)</f>
        <v>48</v>
      </c>
      <c r="L12" s="34">
        <f t="shared" si="0"/>
        <v>0.49315068493150682</v>
      </c>
      <c r="M12" s="3">
        <f>VLOOKUP($D12,'Datenquelle Tierhaltung'!$B$4:$F$186,5,FALSE)</f>
        <v>0.7</v>
      </c>
      <c r="N12" s="4">
        <f t="shared" ref="N12:N25" si="3">F12*L12*I12*M12</f>
        <v>228.8712328767123</v>
      </c>
      <c r="O12" s="5">
        <f t="shared" ref="O12:O25" si="4">F12*L12*J12</f>
        <v>96.410958904109592</v>
      </c>
      <c r="P12" s="6">
        <f t="shared" ref="P12:P25" si="5">F12*L12*K12</f>
        <v>402.41095890410958</v>
      </c>
      <c r="Q12" s="69">
        <f t="shared" ref="Q12:Q25" si="6">F12*I12*L12/C12</f>
        <v>94.770696843359133</v>
      </c>
      <c r="R12" s="4">
        <f t="shared" si="1"/>
        <v>66.339487790351384</v>
      </c>
      <c r="S12" s="5">
        <f t="shared" si="1"/>
        <v>27.945205479452053</v>
      </c>
      <c r="T12" s="6">
        <f t="shared" si="2"/>
        <v>116.64085765336509</v>
      </c>
      <c r="V12" s="90"/>
    </row>
    <row r="13" spans="2:31" s="89" customFormat="1" ht="20.25" customHeight="1" x14ac:dyDescent="0.2">
      <c r="B13" s="86" t="s">
        <v>220</v>
      </c>
      <c r="C13" s="87">
        <v>1</v>
      </c>
      <c r="D13" s="124" t="s">
        <v>21</v>
      </c>
      <c r="E13" s="125"/>
      <c r="F13" s="87">
        <v>8</v>
      </c>
      <c r="G13" s="87">
        <v>150</v>
      </c>
      <c r="H13" s="88">
        <v>18</v>
      </c>
      <c r="I13" s="3">
        <f>VLOOKUP($D13,'Datenquelle Tierhaltung'!$B$4:$F$186,2,FALSE)</f>
        <v>114</v>
      </c>
      <c r="J13" s="31">
        <f>VLOOKUP($D13,'Datenquelle Tierhaltung'!$B$4:$F$186,3,FALSE)</f>
        <v>36</v>
      </c>
      <c r="K13" s="35">
        <f>VLOOKUP($D13,'Datenquelle Tierhaltung'!$B$4:$F$186,4,FALSE)</f>
        <v>134</v>
      </c>
      <c r="L13" s="34">
        <f t="shared" si="0"/>
        <v>0.30821917808219179</v>
      </c>
      <c r="M13" s="3">
        <f>VLOOKUP($D13,'Datenquelle Tierhaltung'!$B$4:$F$186,5,FALSE)</f>
        <v>0.7</v>
      </c>
      <c r="N13" s="4">
        <f t="shared" si="3"/>
        <v>196.76712328767124</v>
      </c>
      <c r="O13" s="5">
        <f t="shared" si="4"/>
        <v>88.767123287671239</v>
      </c>
      <c r="P13" s="6">
        <f t="shared" si="5"/>
        <v>330.41095890410958</v>
      </c>
      <c r="Q13" s="69">
        <f t="shared" si="6"/>
        <v>281.09589041095893</v>
      </c>
      <c r="R13" s="4">
        <f t="shared" si="1"/>
        <v>196.76712328767124</v>
      </c>
      <c r="S13" s="5">
        <f t="shared" si="1"/>
        <v>88.767123287671239</v>
      </c>
      <c r="T13" s="6">
        <f t="shared" si="2"/>
        <v>330.41095890410958</v>
      </c>
      <c r="V13" s="90"/>
    </row>
    <row r="14" spans="2:31" s="89" customFormat="1" ht="20.25" customHeight="1" x14ac:dyDescent="0.2">
      <c r="B14" s="86" t="s">
        <v>233</v>
      </c>
      <c r="C14" s="87">
        <v>1.2</v>
      </c>
      <c r="D14" s="124" t="s">
        <v>24</v>
      </c>
      <c r="E14" s="125"/>
      <c r="F14" s="87">
        <v>35</v>
      </c>
      <c r="G14" s="87">
        <v>120</v>
      </c>
      <c r="H14" s="88">
        <v>4</v>
      </c>
      <c r="I14" s="3">
        <f>VLOOKUP($D14,'Datenquelle Tierhaltung'!$B$4:$F$186,2,FALSE)</f>
        <v>136</v>
      </c>
      <c r="J14" s="31">
        <f>VLOOKUP($D14,'Datenquelle Tierhaltung'!$B$4:$F$186,3,FALSE)</f>
        <v>45</v>
      </c>
      <c r="K14" s="35">
        <f>VLOOKUP($D14,'Datenquelle Tierhaltung'!$B$4:$F$186,4,FALSE)</f>
        <v>146</v>
      </c>
      <c r="L14" s="34">
        <f t="shared" si="0"/>
        <v>5.4794520547945202E-2</v>
      </c>
      <c r="M14" s="3">
        <f>VLOOKUP($D14,'Datenquelle Tierhaltung'!$B$4:$F$186,5,FALSE)</f>
        <v>0.7</v>
      </c>
      <c r="N14" s="4">
        <f t="shared" si="3"/>
        <v>182.57534246575341</v>
      </c>
      <c r="O14" s="5">
        <f t="shared" si="4"/>
        <v>86.30136986301369</v>
      </c>
      <c r="P14" s="6">
        <f t="shared" si="5"/>
        <v>280</v>
      </c>
      <c r="Q14" s="69">
        <f t="shared" si="6"/>
        <v>217.35159817351598</v>
      </c>
      <c r="R14" s="4">
        <f t="shared" si="1"/>
        <v>152.14611872146119</v>
      </c>
      <c r="S14" s="5">
        <f t="shared" si="1"/>
        <v>71.917808219178085</v>
      </c>
      <c r="T14" s="6">
        <f t="shared" si="2"/>
        <v>233.33333333333334</v>
      </c>
      <c r="V14" s="90"/>
    </row>
    <row r="15" spans="2:31" s="89" customFormat="1" ht="20.25" customHeight="1" x14ac:dyDescent="0.2">
      <c r="B15" s="86" t="s">
        <v>244</v>
      </c>
      <c r="C15" s="87">
        <v>0.75</v>
      </c>
      <c r="D15" s="124" t="s">
        <v>182</v>
      </c>
      <c r="E15" s="125"/>
      <c r="F15" s="87">
        <v>1</v>
      </c>
      <c r="G15" s="87">
        <v>365</v>
      </c>
      <c r="H15" s="88">
        <v>8</v>
      </c>
      <c r="I15" s="3">
        <f>VLOOKUP($D15,'Datenquelle Tierhaltung'!$B$4:$F$186,2,FALSE)</f>
        <v>85</v>
      </c>
      <c r="J15" s="31">
        <f>VLOOKUP($D15,'Datenquelle Tierhaltung'!$B$4:$F$186,3,FALSE)</f>
        <v>44</v>
      </c>
      <c r="K15" s="35">
        <f>VLOOKUP($D15,'Datenquelle Tierhaltung'!$B$4:$F$186,4,FALSE)</f>
        <v>38</v>
      </c>
      <c r="L15" s="34">
        <f t="shared" si="0"/>
        <v>0.33333333333333331</v>
      </c>
      <c r="M15" s="3">
        <f>VLOOKUP($D15,'Datenquelle Tierhaltung'!$B$4:$F$186,5,FALSE)</f>
        <v>0.6</v>
      </c>
      <c r="N15" s="4">
        <f t="shared" si="3"/>
        <v>17</v>
      </c>
      <c r="O15" s="5">
        <f t="shared" si="4"/>
        <v>14.666666666666666</v>
      </c>
      <c r="P15" s="6">
        <f t="shared" si="5"/>
        <v>12.666666666666666</v>
      </c>
      <c r="Q15" s="69">
        <f t="shared" si="6"/>
        <v>37.777777777777779</v>
      </c>
      <c r="R15" s="4">
        <f t="shared" si="1"/>
        <v>22.666666666666668</v>
      </c>
      <c r="S15" s="5">
        <f t="shared" si="1"/>
        <v>19.555555555555554</v>
      </c>
      <c r="T15" s="6">
        <f t="shared" si="2"/>
        <v>16.888888888888889</v>
      </c>
      <c r="V15" s="90"/>
    </row>
    <row r="16" spans="2:31" s="89" customFormat="1" ht="20.25" customHeight="1" x14ac:dyDescent="0.2">
      <c r="B16" s="86"/>
      <c r="C16" s="87"/>
      <c r="D16" s="124"/>
      <c r="E16" s="125"/>
      <c r="F16" s="87"/>
      <c r="G16" s="87"/>
      <c r="H16" s="88"/>
      <c r="I16" s="3">
        <f>VLOOKUP($D16,'Datenquelle Tierhaltung'!$B$4:$F$186,2,FALSE)</f>
        <v>0</v>
      </c>
      <c r="J16" s="31">
        <f>VLOOKUP($D16,'Datenquelle Tierhaltung'!$B$4:$F$186,3,FALSE)</f>
        <v>0</v>
      </c>
      <c r="K16" s="35">
        <f>VLOOKUP($D16,'Datenquelle Tierhaltung'!$B$4:$F$186,4,FALSE)</f>
        <v>0</v>
      </c>
      <c r="L16" s="34">
        <f t="shared" si="0"/>
        <v>0</v>
      </c>
      <c r="M16" s="3">
        <f>VLOOKUP($D16,'Datenquelle Tierhaltung'!$B$4:$F$186,5,FALSE)</f>
        <v>0</v>
      </c>
      <c r="N16" s="4">
        <f t="shared" si="3"/>
        <v>0</v>
      </c>
      <c r="O16" s="5">
        <f t="shared" si="4"/>
        <v>0</v>
      </c>
      <c r="P16" s="6">
        <f t="shared" si="5"/>
        <v>0</v>
      </c>
      <c r="Q16" s="69" t="e">
        <f t="shared" si="6"/>
        <v>#DIV/0!</v>
      </c>
      <c r="R16" s="4" t="str">
        <f t="shared" si="1"/>
        <v/>
      </c>
      <c r="S16" s="5" t="str">
        <f t="shared" si="1"/>
        <v/>
      </c>
      <c r="T16" s="6" t="str">
        <f t="shared" si="2"/>
        <v/>
      </c>
      <c r="V16" s="90"/>
    </row>
    <row r="17" spans="2:26" s="89" customFormat="1" ht="20.25" customHeight="1" x14ac:dyDescent="0.2">
      <c r="B17" s="86"/>
      <c r="C17" s="87"/>
      <c r="D17" s="124"/>
      <c r="E17" s="125"/>
      <c r="F17" s="87"/>
      <c r="G17" s="87"/>
      <c r="H17" s="88"/>
      <c r="I17" s="3">
        <f>VLOOKUP($D17,'Datenquelle Tierhaltung'!$B$4:$F$186,2,FALSE)</f>
        <v>0</v>
      </c>
      <c r="J17" s="31">
        <f>VLOOKUP($D17,'Datenquelle Tierhaltung'!$B$4:$F$186,3,FALSE)</f>
        <v>0</v>
      </c>
      <c r="K17" s="35">
        <f>VLOOKUP($D17,'Datenquelle Tierhaltung'!$B$4:$F$186,4,FALSE)</f>
        <v>0</v>
      </c>
      <c r="L17" s="34">
        <f t="shared" si="0"/>
        <v>0</v>
      </c>
      <c r="M17" s="3">
        <f>VLOOKUP($D17,'Datenquelle Tierhaltung'!$B$4:$F$186,5,FALSE)</f>
        <v>0</v>
      </c>
      <c r="N17" s="4">
        <f t="shared" si="3"/>
        <v>0</v>
      </c>
      <c r="O17" s="5">
        <f t="shared" si="4"/>
        <v>0</v>
      </c>
      <c r="P17" s="6">
        <f t="shared" si="5"/>
        <v>0</v>
      </c>
      <c r="Q17" s="69" t="e">
        <f t="shared" si="6"/>
        <v>#DIV/0!</v>
      </c>
      <c r="R17" s="4" t="str">
        <f t="shared" si="1"/>
        <v/>
      </c>
      <c r="S17" s="5" t="str">
        <f t="shared" si="1"/>
        <v/>
      </c>
      <c r="T17" s="6" t="str">
        <f t="shared" si="2"/>
        <v/>
      </c>
      <c r="V17" s="90"/>
    </row>
    <row r="18" spans="2:26" s="89" customFormat="1" ht="20.25" customHeight="1" x14ac:dyDescent="0.2">
      <c r="B18" s="86"/>
      <c r="C18" s="87"/>
      <c r="D18" s="124"/>
      <c r="E18" s="125"/>
      <c r="F18" s="87"/>
      <c r="G18" s="87"/>
      <c r="H18" s="88"/>
      <c r="I18" s="3">
        <f>VLOOKUP($D18,'Datenquelle Tierhaltung'!$B$4:$F$186,2,FALSE)</f>
        <v>0</v>
      </c>
      <c r="J18" s="31">
        <f>VLOOKUP($D18,'Datenquelle Tierhaltung'!$B$4:$F$186,3,FALSE)</f>
        <v>0</v>
      </c>
      <c r="K18" s="35">
        <f>VLOOKUP($D18,'Datenquelle Tierhaltung'!$B$4:$F$186,4,FALSE)</f>
        <v>0</v>
      </c>
      <c r="L18" s="34">
        <f t="shared" si="0"/>
        <v>0</v>
      </c>
      <c r="M18" s="3">
        <f>VLOOKUP($D18,'Datenquelle Tierhaltung'!$B$4:$F$186,5,FALSE)</f>
        <v>0</v>
      </c>
      <c r="N18" s="4">
        <f t="shared" si="3"/>
        <v>0</v>
      </c>
      <c r="O18" s="5">
        <f t="shared" si="4"/>
        <v>0</v>
      </c>
      <c r="P18" s="6">
        <f t="shared" si="5"/>
        <v>0</v>
      </c>
      <c r="Q18" s="69" t="e">
        <f t="shared" si="6"/>
        <v>#DIV/0!</v>
      </c>
      <c r="R18" s="4" t="str">
        <f t="shared" si="1"/>
        <v/>
      </c>
      <c r="S18" s="5" t="str">
        <f t="shared" si="1"/>
        <v/>
      </c>
      <c r="T18" s="6" t="str">
        <f t="shared" si="2"/>
        <v/>
      </c>
      <c r="V18" s="90"/>
    </row>
    <row r="19" spans="2:26" s="89" customFormat="1" ht="20.25" customHeight="1" x14ac:dyDescent="0.2">
      <c r="B19" s="86"/>
      <c r="C19" s="87"/>
      <c r="D19" s="124"/>
      <c r="E19" s="125"/>
      <c r="F19" s="87"/>
      <c r="G19" s="87"/>
      <c r="H19" s="88"/>
      <c r="I19" s="3">
        <f>VLOOKUP($D19,'Datenquelle Tierhaltung'!$B$4:$F$186,2,FALSE)</f>
        <v>0</v>
      </c>
      <c r="J19" s="31">
        <f>VLOOKUP($D19,'Datenquelle Tierhaltung'!$B$4:$F$186,3,FALSE)</f>
        <v>0</v>
      </c>
      <c r="K19" s="35">
        <f>VLOOKUP($D19,'Datenquelle Tierhaltung'!$B$4:$F$186,4,FALSE)</f>
        <v>0</v>
      </c>
      <c r="L19" s="34">
        <f t="shared" si="0"/>
        <v>0</v>
      </c>
      <c r="M19" s="3">
        <f>VLOOKUP($D19,'Datenquelle Tierhaltung'!$B$4:$F$186,5,FALSE)</f>
        <v>0</v>
      </c>
      <c r="N19" s="4">
        <f t="shared" si="3"/>
        <v>0</v>
      </c>
      <c r="O19" s="5">
        <f t="shared" si="4"/>
        <v>0</v>
      </c>
      <c r="P19" s="6">
        <f t="shared" si="5"/>
        <v>0</v>
      </c>
      <c r="Q19" s="69" t="e">
        <f t="shared" si="6"/>
        <v>#DIV/0!</v>
      </c>
      <c r="R19" s="4" t="str">
        <f t="shared" si="1"/>
        <v/>
      </c>
      <c r="S19" s="5" t="str">
        <f t="shared" si="1"/>
        <v/>
      </c>
      <c r="T19" s="6" t="str">
        <f t="shared" si="2"/>
        <v/>
      </c>
      <c r="V19" s="90"/>
      <c r="Z19" s="108"/>
    </row>
    <row r="20" spans="2:26" s="89" customFormat="1" ht="20.25" customHeight="1" x14ac:dyDescent="0.2">
      <c r="B20" s="86"/>
      <c r="C20" s="87"/>
      <c r="D20" s="124"/>
      <c r="E20" s="125"/>
      <c r="F20" s="87"/>
      <c r="G20" s="87"/>
      <c r="H20" s="88"/>
      <c r="I20" s="3">
        <f>VLOOKUP($D20,'Datenquelle Tierhaltung'!$B$4:$F$186,2,FALSE)</f>
        <v>0</v>
      </c>
      <c r="J20" s="31">
        <f>VLOOKUP($D20,'Datenquelle Tierhaltung'!$B$4:$F$186,3,FALSE)</f>
        <v>0</v>
      </c>
      <c r="K20" s="35">
        <f>VLOOKUP($D20,'Datenquelle Tierhaltung'!$B$4:$F$186,4,FALSE)</f>
        <v>0</v>
      </c>
      <c r="L20" s="34">
        <f t="shared" si="0"/>
        <v>0</v>
      </c>
      <c r="M20" s="3">
        <f>VLOOKUP($D20,'Datenquelle Tierhaltung'!$B$4:$F$186,5,FALSE)</f>
        <v>0</v>
      </c>
      <c r="N20" s="4">
        <f t="shared" si="3"/>
        <v>0</v>
      </c>
      <c r="O20" s="5">
        <f t="shared" si="4"/>
        <v>0</v>
      </c>
      <c r="P20" s="6">
        <f t="shared" si="5"/>
        <v>0</v>
      </c>
      <c r="Q20" s="69" t="e">
        <f t="shared" si="6"/>
        <v>#DIV/0!</v>
      </c>
      <c r="R20" s="4" t="str">
        <f t="shared" si="1"/>
        <v/>
      </c>
      <c r="S20" s="5" t="str">
        <f t="shared" si="1"/>
        <v/>
      </c>
      <c r="T20" s="6" t="str">
        <f t="shared" si="2"/>
        <v/>
      </c>
      <c r="V20" s="90"/>
    </row>
    <row r="21" spans="2:26" s="89" customFormat="1" ht="20.25" customHeight="1" x14ac:dyDescent="0.2">
      <c r="B21" s="86"/>
      <c r="C21" s="87"/>
      <c r="D21" s="124"/>
      <c r="E21" s="125"/>
      <c r="F21" s="87"/>
      <c r="G21" s="87"/>
      <c r="H21" s="88"/>
      <c r="I21" s="3">
        <f>VLOOKUP($D21,'Datenquelle Tierhaltung'!$B$4:$F$186,2,FALSE)</f>
        <v>0</v>
      </c>
      <c r="J21" s="31">
        <f>VLOOKUP($D21,'Datenquelle Tierhaltung'!$B$4:$F$186,3,FALSE)</f>
        <v>0</v>
      </c>
      <c r="K21" s="35">
        <f>VLOOKUP($D21,'Datenquelle Tierhaltung'!$B$4:$F$186,4,FALSE)</f>
        <v>0</v>
      </c>
      <c r="L21" s="34">
        <f t="shared" si="0"/>
        <v>0</v>
      </c>
      <c r="M21" s="3">
        <f>VLOOKUP($D21,'Datenquelle Tierhaltung'!$B$4:$F$186,5,FALSE)</f>
        <v>0</v>
      </c>
      <c r="N21" s="4">
        <f t="shared" si="3"/>
        <v>0</v>
      </c>
      <c r="O21" s="5">
        <f t="shared" si="4"/>
        <v>0</v>
      </c>
      <c r="P21" s="6">
        <f t="shared" si="5"/>
        <v>0</v>
      </c>
      <c r="Q21" s="69" t="e">
        <f t="shared" si="6"/>
        <v>#DIV/0!</v>
      </c>
      <c r="R21" s="4" t="str">
        <f t="shared" si="1"/>
        <v/>
      </c>
      <c r="S21" s="5" t="str">
        <f t="shared" si="1"/>
        <v/>
      </c>
      <c r="T21" s="6" t="str">
        <f t="shared" si="2"/>
        <v/>
      </c>
      <c r="V21" s="90"/>
    </row>
    <row r="22" spans="2:26" s="89" customFormat="1" ht="20.25" customHeight="1" x14ac:dyDescent="0.2">
      <c r="B22" s="86"/>
      <c r="C22" s="87"/>
      <c r="D22" s="124"/>
      <c r="E22" s="125"/>
      <c r="F22" s="87"/>
      <c r="G22" s="87"/>
      <c r="H22" s="88"/>
      <c r="I22" s="3">
        <f>VLOOKUP($D22,'Datenquelle Tierhaltung'!$B$4:$F$186,2,FALSE)</f>
        <v>0</v>
      </c>
      <c r="J22" s="31">
        <f>VLOOKUP($D22,'Datenquelle Tierhaltung'!$B$4:$F$186,3,FALSE)</f>
        <v>0</v>
      </c>
      <c r="K22" s="35">
        <f>VLOOKUP($D22,'Datenquelle Tierhaltung'!$B$4:$F$186,4,FALSE)</f>
        <v>0</v>
      </c>
      <c r="L22" s="34">
        <f t="shared" si="0"/>
        <v>0</v>
      </c>
      <c r="M22" s="3">
        <f>VLOOKUP($D22,'Datenquelle Tierhaltung'!$B$4:$F$186,5,FALSE)</f>
        <v>0</v>
      </c>
      <c r="N22" s="4">
        <f t="shared" si="3"/>
        <v>0</v>
      </c>
      <c r="O22" s="5">
        <f t="shared" si="4"/>
        <v>0</v>
      </c>
      <c r="P22" s="6">
        <f t="shared" si="5"/>
        <v>0</v>
      </c>
      <c r="Q22" s="69" t="e">
        <f t="shared" si="6"/>
        <v>#DIV/0!</v>
      </c>
      <c r="R22" s="4" t="str">
        <f t="shared" si="1"/>
        <v/>
      </c>
      <c r="S22" s="5" t="str">
        <f t="shared" si="1"/>
        <v/>
      </c>
      <c r="T22" s="6" t="str">
        <f t="shared" si="2"/>
        <v/>
      </c>
      <c r="V22" s="90"/>
    </row>
    <row r="23" spans="2:26" s="89" customFormat="1" ht="20.25" customHeight="1" x14ac:dyDescent="0.2">
      <c r="B23" s="86"/>
      <c r="C23" s="87"/>
      <c r="D23" s="124"/>
      <c r="E23" s="125"/>
      <c r="F23" s="87"/>
      <c r="G23" s="87"/>
      <c r="H23" s="88"/>
      <c r="I23" s="3">
        <f>VLOOKUP($D23,'Datenquelle Tierhaltung'!$B$4:$F$186,2,FALSE)</f>
        <v>0</v>
      </c>
      <c r="J23" s="31">
        <f>VLOOKUP($D23,'Datenquelle Tierhaltung'!$B$4:$F$186,3,FALSE)</f>
        <v>0</v>
      </c>
      <c r="K23" s="35">
        <f>VLOOKUP($D23,'Datenquelle Tierhaltung'!$B$4:$F$186,4,FALSE)</f>
        <v>0</v>
      </c>
      <c r="L23" s="34">
        <f t="shared" si="0"/>
        <v>0</v>
      </c>
      <c r="M23" s="3">
        <f>VLOOKUP($D23,'Datenquelle Tierhaltung'!$B$4:$F$186,5,FALSE)</f>
        <v>0</v>
      </c>
      <c r="N23" s="4">
        <f t="shared" si="3"/>
        <v>0</v>
      </c>
      <c r="O23" s="5">
        <f t="shared" si="4"/>
        <v>0</v>
      </c>
      <c r="P23" s="6">
        <f t="shared" si="5"/>
        <v>0</v>
      </c>
      <c r="Q23" s="69" t="e">
        <f t="shared" si="6"/>
        <v>#DIV/0!</v>
      </c>
      <c r="R23" s="4" t="str">
        <f t="shared" si="1"/>
        <v/>
      </c>
      <c r="S23" s="5" t="str">
        <f t="shared" si="1"/>
        <v/>
      </c>
      <c r="T23" s="6" t="str">
        <f t="shared" si="2"/>
        <v/>
      </c>
      <c r="V23" s="90"/>
    </row>
    <row r="24" spans="2:26" s="89" customFormat="1" ht="20.25" customHeight="1" x14ac:dyDescent="0.2">
      <c r="B24" s="86"/>
      <c r="C24" s="87"/>
      <c r="D24" s="124"/>
      <c r="E24" s="125"/>
      <c r="F24" s="87"/>
      <c r="G24" s="87"/>
      <c r="H24" s="88"/>
      <c r="I24" s="3">
        <f>VLOOKUP($D24,'Datenquelle Tierhaltung'!$B$4:$F$186,2,FALSE)</f>
        <v>0</v>
      </c>
      <c r="J24" s="31">
        <f>VLOOKUP($D24,'Datenquelle Tierhaltung'!$B$4:$F$186,3,FALSE)</f>
        <v>0</v>
      </c>
      <c r="K24" s="35">
        <f>VLOOKUP($D24,'Datenquelle Tierhaltung'!$B$4:$F$186,4,FALSE)</f>
        <v>0</v>
      </c>
      <c r="L24" s="34">
        <f t="shared" si="0"/>
        <v>0</v>
      </c>
      <c r="M24" s="3">
        <f>VLOOKUP($D24,'Datenquelle Tierhaltung'!$B$4:$F$186,5,FALSE)</f>
        <v>0</v>
      </c>
      <c r="N24" s="4">
        <f t="shared" si="3"/>
        <v>0</v>
      </c>
      <c r="O24" s="5">
        <f t="shared" si="4"/>
        <v>0</v>
      </c>
      <c r="P24" s="6">
        <f t="shared" si="5"/>
        <v>0</v>
      </c>
      <c r="Q24" s="69" t="e">
        <f t="shared" si="6"/>
        <v>#DIV/0!</v>
      </c>
      <c r="R24" s="4" t="str">
        <f t="shared" si="1"/>
        <v/>
      </c>
      <c r="S24" s="5" t="str">
        <f t="shared" si="1"/>
        <v/>
      </c>
      <c r="T24" s="6" t="str">
        <f t="shared" si="2"/>
        <v/>
      </c>
      <c r="V24" s="90"/>
    </row>
    <row r="25" spans="2:26" s="89" customFormat="1" ht="20.25" customHeight="1" thickBot="1" x14ac:dyDescent="0.25">
      <c r="B25" s="91"/>
      <c r="C25" s="92"/>
      <c r="D25" s="128"/>
      <c r="E25" s="129"/>
      <c r="F25" s="92"/>
      <c r="G25" s="92"/>
      <c r="H25" s="93"/>
      <c r="I25" s="32">
        <f>VLOOKUP($D25,'Datenquelle Tierhaltung'!$B$4:$F$186,2,FALSE)</f>
        <v>0</v>
      </c>
      <c r="J25" s="33">
        <f>VLOOKUP($D25,'Datenquelle Tierhaltung'!$B$4:$F$186,3,FALSE)</f>
        <v>0</v>
      </c>
      <c r="K25" s="36">
        <f>VLOOKUP($D25,'Datenquelle Tierhaltung'!$B$4:$F$186,4,FALSE)</f>
        <v>0</v>
      </c>
      <c r="L25" s="34">
        <f t="shared" si="0"/>
        <v>0</v>
      </c>
      <c r="M25" s="3">
        <f>VLOOKUP($D25,'Datenquelle Tierhaltung'!$B$4:$F$186,5,FALSE)</f>
        <v>0</v>
      </c>
      <c r="N25" s="4">
        <f t="shared" si="3"/>
        <v>0</v>
      </c>
      <c r="O25" s="5">
        <f t="shared" si="4"/>
        <v>0</v>
      </c>
      <c r="P25" s="6">
        <f t="shared" si="5"/>
        <v>0</v>
      </c>
      <c r="Q25" s="69" t="e">
        <f t="shared" si="6"/>
        <v>#DIV/0!</v>
      </c>
      <c r="R25" s="28" t="str">
        <f t="shared" si="1"/>
        <v/>
      </c>
      <c r="S25" s="29" t="str">
        <f t="shared" si="1"/>
        <v/>
      </c>
      <c r="T25" s="30" t="str">
        <f t="shared" si="2"/>
        <v/>
      </c>
      <c r="V25" s="90"/>
    </row>
    <row r="26" spans="2:26" s="95" customFormat="1" ht="20.25" customHeight="1" thickBot="1" x14ac:dyDescent="0.25">
      <c r="B26" s="130" t="s">
        <v>10</v>
      </c>
      <c r="C26" s="130"/>
      <c r="D26" s="130"/>
      <c r="E26" s="130"/>
      <c r="F26" s="130"/>
      <c r="G26" s="130"/>
      <c r="H26" s="130"/>
      <c r="I26" s="130"/>
      <c r="J26" s="130"/>
      <c r="K26" s="130"/>
      <c r="L26" s="130"/>
      <c r="M26" s="130"/>
      <c r="N26" s="130"/>
      <c r="O26" s="130"/>
      <c r="P26" s="130"/>
      <c r="Q26" s="94"/>
      <c r="R26" s="41">
        <f>SUM(R11:R25)</f>
        <v>571.6289855072464</v>
      </c>
      <c r="S26" s="7">
        <f t="shared" ref="S26:T26" si="7">SUM(S11:S25)</f>
        <v>281.82952815829526</v>
      </c>
      <c r="T26" s="42">
        <f t="shared" si="7"/>
        <v>873.32883330024481</v>
      </c>
      <c r="V26" s="96"/>
    </row>
    <row r="27" spans="2:26" s="95" customFormat="1" ht="5.0999999999999996" customHeight="1" x14ac:dyDescent="0.2">
      <c r="B27" s="113"/>
      <c r="C27" s="113"/>
      <c r="D27" s="113"/>
      <c r="E27" s="113"/>
      <c r="F27" s="113"/>
      <c r="G27" s="113"/>
      <c r="H27" s="113"/>
      <c r="I27" s="113"/>
      <c r="J27" s="113"/>
      <c r="K27" s="113"/>
      <c r="L27" s="113"/>
      <c r="M27" s="113"/>
      <c r="N27" s="113"/>
      <c r="O27" s="113"/>
      <c r="P27" s="113"/>
      <c r="Q27" s="113"/>
      <c r="R27" s="113"/>
      <c r="S27" s="113"/>
      <c r="T27" s="113"/>
      <c r="V27" s="97"/>
    </row>
    <row r="28" spans="2:26" s="98" customFormat="1" ht="15" customHeight="1" x14ac:dyDescent="0.2">
      <c r="B28" s="126" t="s">
        <v>68</v>
      </c>
      <c r="C28" s="126"/>
      <c r="D28" s="126"/>
      <c r="E28" s="126"/>
      <c r="F28" s="126"/>
      <c r="G28" s="126"/>
      <c r="H28" s="126"/>
      <c r="I28" s="126"/>
      <c r="J28" s="126"/>
      <c r="K28" s="126"/>
      <c r="L28" s="126"/>
      <c r="M28" s="126"/>
      <c r="N28" s="126"/>
      <c r="O28" s="126"/>
      <c r="P28" s="126"/>
      <c r="Q28" s="126"/>
      <c r="R28" s="126"/>
      <c r="S28" s="126"/>
      <c r="T28" s="126"/>
      <c r="V28" s="99"/>
    </row>
    <row r="29" spans="2:26" s="100" customFormat="1" ht="37.5" customHeight="1" x14ac:dyDescent="0.2">
      <c r="B29" s="132" t="s">
        <v>67</v>
      </c>
      <c r="C29" s="132"/>
      <c r="D29" s="132"/>
      <c r="E29" s="132"/>
      <c r="F29" s="132"/>
      <c r="G29" s="132"/>
      <c r="H29" s="132"/>
      <c r="I29" s="132"/>
      <c r="J29" s="132"/>
      <c r="K29" s="132"/>
      <c r="L29" s="132"/>
      <c r="M29" s="132"/>
      <c r="N29" s="132"/>
      <c r="O29" s="132"/>
      <c r="P29" s="132"/>
      <c r="Q29" s="132"/>
      <c r="R29" s="132"/>
      <c r="S29" s="132"/>
      <c r="T29" s="132"/>
      <c r="V29" s="101"/>
    </row>
    <row r="30" spans="2:26" s="102" customFormat="1" ht="15" customHeight="1" x14ac:dyDescent="0.2">
      <c r="B30" s="131" t="s">
        <v>221</v>
      </c>
      <c r="C30" s="131"/>
      <c r="D30" s="131"/>
      <c r="E30" s="131"/>
      <c r="F30" s="131"/>
      <c r="G30" s="131"/>
      <c r="H30" s="131"/>
      <c r="I30" s="131"/>
      <c r="J30" s="131"/>
      <c r="K30" s="131"/>
      <c r="L30" s="131"/>
      <c r="M30" s="131"/>
      <c r="N30" s="131"/>
      <c r="O30" s="131"/>
      <c r="P30" s="131"/>
      <c r="Q30" s="131"/>
      <c r="R30" s="131"/>
      <c r="S30" s="131"/>
      <c r="T30" s="131"/>
    </row>
    <row r="31" spans="2:26" s="102" customFormat="1" ht="15" customHeight="1" x14ac:dyDescent="0.2">
      <c r="B31" s="131" t="s">
        <v>11</v>
      </c>
      <c r="C31" s="131"/>
      <c r="D31" s="131"/>
      <c r="E31" s="131"/>
      <c r="F31" s="131"/>
      <c r="G31" s="131"/>
      <c r="H31" s="131"/>
      <c r="I31" s="131"/>
      <c r="J31" s="131"/>
      <c r="K31" s="131"/>
      <c r="L31" s="131"/>
      <c r="M31" s="131"/>
      <c r="N31" s="131"/>
      <c r="O31" s="131"/>
      <c r="P31" s="131"/>
      <c r="Q31" s="131"/>
      <c r="R31" s="131"/>
      <c r="S31" s="131"/>
      <c r="T31" s="131"/>
    </row>
    <row r="32" spans="2:26" s="102" customFormat="1" ht="15" customHeight="1" x14ac:dyDescent="0.2">
      <c r="B32" s="131" t="s">
        <v>222</v>
      </c>
      <c r="C32" s="131"/>
      <c r="D32" s="131"/>
      <c r="E32" s="131"/>
      <c r="F32" s="131"/>
      <c r="G32" s="131"/>
      <c r="H32" s="131"/>
      <c r="I32" s="131"/>
      <c r="J32" s="131"/>
      <c r="K32" s="131"/>
      <c r="L32" s="131"/>
      <c r="M32" s="131"/>
      <c r="N32" s="131"/>
      <c r="O32" s="131"/>
      <c r="P32" s="131"/>
      <c r="Q32" s="131"/>
      <c r="R32" s="131"/>
      <c r="S32" s="131"/>
      <c r="T32" s="131"/>
    </row>
    <row r="33" spans="2:22" s="99" customFormat="1" ht="15" customHeight="1" x14ac:dyDescent="0.2">
      <c r="B33" s="126" t="s">
        <v>237</v>
      </c>
      <c r="C33" s="126"/>
      <c r="D33" s="126"/>
      <c r="E33" s="126"/>
      <c r="F33" s="126"/>
      <c r="G33" s="126"/>
      <c r="H33" s="126"/>
      <c r="I33" s="126"/>
      <c r="J33" s="126"/>
      <c r="K33" s="126"/>
      <c r="L33" s="126"/>
      <c r="M33" s="126"/>
      <c r="N33" s="126"/>
      <c r="O33" s="126"/>
      <c r="P33" s="126"/>
      <c r="Q33" s="126"/>
      <c r="R33" s="126"/>
      <c r="S33" s="126"/>
      <c r="T33" s="126"/>
    </row>
    <row r="34" spans="2:22" s="103" customFormat="1" ht="15" customHeight="1" x14ac:dyDescent="0.2">
      <c r="B34" s="127" t="s">
        <v>240</v>
      </c>
      <c r="C34" s="127"/>
      <c r="D34" s="127"/>
      <c r="E34" s="127"/>
      <c r="F34" s="127"/>
      <c r="G34" s="127"/>
      <c r="H34" s="127"/>
      <c r="I34" s="127"/>
      <c r="J34" s="127"/>
      <c r="K34" s="127"/>
      <c r="L34" s="127"/>
      <c r="M34" s="127"/>
      <c r="N34" s="127"/>
      <c r="O34" s="127"/>
      <c r="P34" s="127"/>
      <c r="Q34" s="127"/>
      <c r="R34" s="127"/>
      <c r="S34" s="127"/>
      <c r="T34" s="127"/>
    </row>
    <row r="35" spans="2:22" s="76" customFormat="1" ht="5.0999999999999996" customHeight="1" x14ac:dyDescent="0.2">
      <c r="B35" s="113"/>
      <c r="C35" s="113"/>
      <c r="D35" s="113"/>
      <c r="E35" s="113"/>
      <c r="F35" s="113"/>
      <c r="G35" s="113"/>
      <c r="H35" s="113"/>
      <c r="I35" s="113"/>
      <c r="J35" s="113"/>
      <c r="K35" s="113"/>
      <c r="L35" s="113"/>
      <c r="M35" s="113"/>
      <c r="N35" s="113"/>
      <c r="O35" s="113"/>
      <c r="P35" s="113"/>
      <c r="Q35" s="113"/>
      <c r="R35" s="113"/>
      <c r="S35" s="113"/>
      <c r="T35" s="113"/>
      <c r="V35" s="79"/>
    </row>
    <row r="36" spans="2:22" s="43" customFormat="1" ht="45" customHeight="1" x14ac:dyDescent="0.2">
      <c r="B36" s="114"/>
      <c r="C36" s="115"/>
      <c r="D36" s="115"/>
      <c r="E36" s="115"/>
      <c r="F36" s="115"/>
      <c r="G36" s="115"/>
      <c r="H36" s="115"/>
      <c r="I36" s="115"/>
      <c r="J36" s="115"/>
      <c r="K36" s="115"/>
      <c r="L36" s="115"/>
      <c r="M36" s="115"/>
      <c r="N36" s="115"/>
      <c r="O36" s="115"/>
      <c r="P36" s="115"/>
      <c r="Q36" s="115"/>
      <c r="R36" s="115"/>
      <c r="S36" s="115"/>
      <c r="T36" s="116"/>
    </row>
    <row r="37" spans="2:22" s="43" customFormat="1" ht="45" customHeight="1" x14ac:dyDescent="0.2">
      <c r="B37" s="117"/>
      <c r="C37" s="118"/>
      <c r="D37" s="118"/>
      <c r="E37" s="118"/>
      <c r="F37" s="118"/>
      <c r="G37" s="118"/>
      <c r="H37" s="118"/>
      <c r="I37" s="118"/>
      <c r="J37" s="118"/>
      <c r="K37" s="118"/>
      <c r="L37" s="118"/>
      <c r="M37" s="118"/>
      <c r="N37" s="118"/>
      <c r="O37" s="118"/>
      <c r="P37" s="118"/>
      <c r="Q37" s="118"/>
      <c r="R37" s="118"/>
      <c r="S37" s="118"/>
      <c r="T37" s="119"/>
    </row>
    <row r="38" spans="2:22" s="104" customFormat="1" ht="19.5" customHeight="1" x14ac:dyDescent="0.2">
      <c r="B38" s="120" t="s">
        <v>218</v>
      </c>
      <c r="C38" s="120"/>
      <c r="D38" s="120"/>
      <c r="E38" s="120"/>
      <c r="F38" s="120"/>
      <c r="G38" s="120"/>
      <c r="H38" s="120"/>
      <c r="I38" s="120"/>
      <c r="J38" s="120"/>
      <c r="K38" s="121" t="s">
        <v>241</v>
      </c>
      <c r="L38" s="121"/>
      <c r="M38" s="121"/>
      <c r="N38" s="121"/>
      <c r="O38" s="121"/>
      <c r="P38" s="121"/>
      <c r="Q38" s="121"/>
      <c r="R38" s="121"/>
      <c r="S38" s="122">
        <f ca="1">TODAY()</f>
        <v>44979</v>
      </c>
      <c r="T38" s="123"/>
      <c r="V38" s="105"/>
    </row>
  </sheetData>
  <sheetProtection algorithmName="SHA-512" hashValue="Gb3bGN/EIu9qTi6mVqA9vI1Jfjiyrm//xapCHEQh2L3C32Fmqaq2+Ate7BgA3lB3vEBpAu2UOQTsugvecTfDIQ==" saltValue="S6BXQYy6phH5Q2tKMKNv3w==" spinCount="100000" sheet="1" selectLockedCells="1"/>
  <mergeCells count="53">
    <mergeCell ref="B2:D4"/>
    <mergeCell ref="F2:Q2"/>
    <mergeCell ref="R2:R3"/>
    <mergeCell ref="S2:T3"/>
    <mergeCell ref="F3:J3"/>
    <mergeCell ref="L3:Q3"/>
    <mergeCell ref="F4:J4"/>
    <mergeCell ref="L4:Q4"/>
    <mergeCell ref="R4:T4"/>
    <mergeCell ref="D11:E11"/>
    <mergeCell ref="B6:T6"/>
    <mergeCell ref="B8:B10"/>
    <mergeCell ref="C8:C10"/>
    <mergeCell ref="D8:E10"/>
    <mergeCell ref="F8:F10"/>
    <mergeCell ref="G8:G10"/>
    <mergeCell ref="H8:H10"/>
    <mergeCell ref="I8:K9"/>
    <mergeCell ref="L8:L10"/>
    <mergeCell ref="M8:M10"/>
    <mergeCell ref="N8:P8"/>
    <mergeCell ref="Q8:Q9"/>
    <mergeCell ref="R8:T8"/>
    <mergeCell ref="N9:P9"/>
    <mergeCell ref="R9:T9"/>
    <mergeCell ref="B33:T33"/>
    <mergeCell ref="B34:T34"/>
    <mergeCell ref="D24:E24"/>
    <mergeCell ref="D25:E25"/>
    <mergeCell ref="B26:P26"/>
    <mergeCell ref="B27:T27"/>
    <mergeCell ref="B30:T30"/>
    <mergeCell ref="B31:T31"/>
    <mergeCell ref="B32:T32"/>
    <mergeCell ref="B28:T28"/>
    <mergeCell ref="B29:T29"/>
    <mergeCell ref="D23:E23"/>
    <mergeCell ref="D12:E12"/>
    <mergeCell ref="D13:E13"/>
    <mergeCell ref="D14:E14"/>
    <mergeCell ref="D15:E15"/>
    <mergeCell ref="D16:E16"/>
    <mergeCell ref="D18:E18"/>
    <mergeCell ref="D19:E19"/>
    <mergeCell ref="D20:E20"/>
    <mergeCell ref="D21:E21"/>
    <mergeCell ref="D22:E22"/>
    <mergeCell ref="D17:E17"/>
    <mergeCell ref="B35:T35"/>
    <mergeCell ref="B36:T37"/>
    <mergeCell ref="B38:J38"/>
    <mergeCell ref="K38:R38"/>
    <mergeCell ref="S38:T38"/>
  </mergeCells>
  <conditionalFormatting sqref="I25:L25 I15:T17 I18:Q24 D11:D14 F11:T14 R18:T26 B26 Q25">
    <cfRule type="containsErrors" dxfId="23" priority="12">
      <formula>ISERROR(B11)</formula>
    </cfRule>
  </conditionalFormatting>
  <conditionalFormatting sqref="I15:T17 I18:Q24 R18:T25 D11:D14 F11:T14 Q25">
    <cfRule type="containsErrors" dxfId="22" priority="11">
      <formula>ISERROR(D11)</formula>
    </cfRule>
  </conditionalFormatting>
  <conditionalFormatting sqref="I11:T17 I18:Q24 R18:T25 Q25">
    <cfRule type="containsErrors" dxfId="21" priority="10">
      <formula>ISERROR(I11)</formula>
    </cfRule>
  </conditionalFormatting>
  <conditionalFormatting sqref="I15:T17 I18:Q24 R18:T25 D11:D14 F11:T14 Q25">
    <cfRule type="containsErrors" dxfId="20" priority="9">
      <formula>ISERROR(D11)</formula>
    </cfRule>
  </conditionalFormatting>
  <conditionalFormatting sqref="M25:Q25">
    <cfRule type="containsErrors" dxfId="19" priority="8">
      <formula>ISERROR(M25)</formula>
    </cfRule>
  </conditionalFormatting>
  <conditionalFormatting sqref="M25:Q25 D16:D25 F16:H25">
    <cfRule type="containsErrors" dxfId="18" priority="7">
      <formula>ISERROR(D16)</formula>
    </cfRule>
  </conditionalFormatting>
  <conditionalFormatting sqref="D15 F15:H15">
    <cfRule type="containsErrors" dxfId="17" priority="6">
      <formula>ISERROR(D15)</formula>
    </cfRule>
  </conditionalFormatting>
  <conditionalFormatting sqref="D15 F15:H15">
    <cfRule type="containsErrors" dxfId="16" priority="5">
      <formula>ISERROR(D15)</formula>
    </cfRule>
  </conditionalFormatting>
  <conditionalFormatting sqref="Q11:Q25">
    <cfRule type="cellIs" dxfId="15" priority="1" operator="greaterThan">
      <formula>100</formula>
    </cfRule>
    <cfRule type="cellIs" dxfId="14" priority="2" operator="lessThan">
      <formula>101</formula>
    </cfRule>
    <cfRule type="cellIs" dxfId="13" priority="3" operator="greaterThan">
      <formula>100</formula>
    </cfRule>
    <cfRule type="cellIs" dxfId="12" priority="4" operator="greaterThan">
      <formula>100</formula>
    </cfRule>
  </conditionalFormatting>
  <printOptions horizontalCentered="1" verticalCentered="1"/>
  <pageMargins left="0.70866141732283472" right="0.70866141732283472" top="0.78740157480314965" bottom="0.78740157480314965" header="0.31496062992125984" footer="0.31496062992125984"/>
  <pageSetup paperSize="9" scale="51" orientation="landscape" r:id="rId1"/>
  <headerFooter>
    <oddFooter>&amp;L&amp;F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1796025-DA4B-435B-98A0-5F8C0FEDCCC6}">
          <x14:formula1>
            <xm:f>'Datenquelle Tierhaltung'!$B$4:$B$186</xm:f>
          </x14:formula1>
          <xm:sqref>D11:D25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4E61-E1C9-4BCE-8AD3-028E6303F748}">
  <sheetPr>
    <pageSetUpPr fitToPage="1"/>
  </sheetPr>
  <dimension ref="A1:U37"/>
  <sheetViews>
    <sheetView showZeros="0" tabSelected="1" view="pageBreakPreview" zoomScale="85" zoomScaleNormal="100" zoomScaleSheetLayoutView="85" workbookViewId="0">
      <selection activeCell="A10" sqref="A10"/>
    </sheetView>
  </sheetViews>
  <sheetFormatPr baseColWidth="10" defaultRowHeight="14.25" x14ac:dyDescent="0.2"/>
  <cols>
    <col min="1" max="1" width="23.125" style="24" customWidth="1"/>
    <col min="2" max="2" width="7.25" style="24" customWidth="1"/>
    <col min="3" max="3" width="22.875" style="24" customWidth="1"/>
    <col min="4" max="4" width="9.75" style="24" bestFit="1" customWidth="1"/>
    <col min="5" max="10" width="7.125" style="24" customWidth="1"/>
    <col min="11" max="16" width="7.625" style="24" customWidth="1"/>
    <col min="17" max="19" width="8.625" style="24" customWidth="1"/>
    <col min="20" max="20" width="4.375" style="24" customWidth="1"/>
    <col min="21" max="21" width="30.5" style="25" customWidth="1"/>
    <col min="22" max="22" width="14.625" style="24" customWidth="1"/>
    <col min="23" max="16384" width="11" style="24"/>
  </cols>
  <sheetData>
    <row r="1" spans="1:21" s="68" customFormat="1" ht="21.95" customHeight="1" x14ac:dyDescent="0.2">
      <c r="A1" s="245" t="s">
        <v>0</v>
      </c>
      <c r="B1" s="245"/>
      <c r="C1" s="246"/>
      <c r="D1" s="9" t="s">
        <v>224</v>
      </c>
      <c r="E1" s="247"/>
      <c r="F1" s="247"/>
      <c r="G1" s="247"/>
      <c r="H1" s="247"/>
      <c r="I1" s="247"/>
      <c r="J1" s="247"/>
      <c r="K1" s="247"/>
      <c r="L1" s="247"/>
      <c r="M1" s="247"/>
      <c r="N1" s="247"/>
      <c r="O1" s="247"/>
      <c r="P1" s="248"/>
      <c r="Q1" s="249" t="s">
        <v>1</v>
      </c>
      <c r="R1" s="250">
        <v>2022</v>
      </c>
      <c r="S1" s="250"/>
      <c r="U1" s="67"/>
    </row>
    <row r="2" spans="1:21" s="68" customFormat="1" ht="21.95" customHeight="1" x14ac:dyDescent="0.2">
      <c r="A2" s="245"/>
      <c r="B2" s="245"/>
      <c r="C2" s="246"/>
      <c r="D2" s="9" t="s">
        <v>225</v>
      </c>
      <c r="E2" s="251"/>
      <c r="F2" s="251"/>
      <c r="G2" s="251"/>
      <c r="H2" s="251"/>
      <c r="I2" s="252"/>
      <c r="J2" s="9" t="s">
        <v>226</v>
      </c>
      <c r="K2" s="251"/>
      <c r="L2" s="251"/>
      <c r="M2" s="251"/>
      <c r="N2" s="251"/>
      <c r="O2" s="251"/>
      <c r="P2" s="252"/>
      <c r="Q2" s="249"/>
      <c r="R2" s="250"/>
      <c r="S2" s="250"/>
      <c r="U2" s="67"/>
    </row>
    <row r="3" spans="1:21" s="68" customFormat="1" ht="21.95" customHeight="1" x14ac:dyDescent="0.2">
      <c r="A3" s="245"/>
      <c r="B3" s="245"/>
      <c r="C3" s="246"/>
      <c r="D3" s="9" t="s">
        <v>227</v>
      </c>
      <c r="E3" s="251"/>
      <c r="F3" s="251"/>
      <c r="G3" s="251"/>
      <c r="H3" s="251"/>
      <c r="I3" s="252"/>
      <c r="J3" s="9" t="s">
        <v>230</v>
      </c>
      <c r="K3" s="251"/>
      <c r="L3" s="251"/>
      <c r="M3" s="251"/>
      <c r="N3" s="251"/>
      <c r="O3" s="251"/>
      <c r="P3" s="252"/>
      <c r="Q3" s="253"/>
      <c r="R3" s="254"/>
      <c r="S3" s="254"/>
      <c r="U3" s="67"/>
    </row>
    <row r="4" spans="1:21" s="10" customFormat="1" ht="5.0999999999999996" customHeight="1" x14ac:dyDescent="0.2">
      <c r="O4" s="11"/>
      <c r="P4" s="11"/>
      <c r="Q4" s="12"/>
      <c r="U4" s="13"/>
    </row>
    <row r="5" spans="1:21" s="68" customFormat="1" x14ac:dyDescent="0.2">
      <c r="A5" s="218" t="s">
        <v>228</v>
      </c>
      <c r="B5" s="218"/>
      <c r="C5" s="218"/>
      <c r="D5" s="218"/>
      <c r="E5" s="218"/>
      <c r="F5" s="218"/>
      <c r="G5" s="218"/>
      <c r="H5" s="218"/>
      <c r="I5" s="218"/>
      <c r="J5" s="218"/>
      <c r="K5" s="218"/>
      <c r="L5" s="218"/>
      <c r="M5" s="218"/>
      <c r="N5" s="218"/>
      <c r="O5" s="218"/>
      <c r="P5" s="218"/>
      <c r="Q5" s="218"/>
      <c r="R5" s="218"/>
      <c r="S5" s="218"/>
      <c r="U5" s="67"/>
    </row>
    <row r="6" spans="1:21" s="10" customFormat="1" ht="5.0999999999999996" customHeight="1" thickBot="1" x14ac:dyDescent="0.25">
      <c r="O6" s="11"/>
      <c r="P6" s="11"/>
      <c r="Q6" s="12"/>
      <c r="U6" s="13"/>
    </row>
    <row r="7" spans="1:21" s="14" customFormat="1" ht="30" customHeight="1" x14ac:dyDescent="0.2">
      <c r="A7" s="209" t="s">
        <v>2</v>
      </c>
      <c r="B7" s="210" t="s">
        <v>216</v>
      </c>
      <c r="C7" s="221" t="s">
        <v>3</v>
      </c>
      <c r="D7" s="222"/>
      <c r="E7" s="227" t="s">
        <v>4</v>
      </c>
      <c r="F7" s="227" t="s">
        <v>5</v>
      </c>
      <c r="G7" s="230" t="s">
        <v>6</v>
      </c>
      <c r="H7" s="233" t="s">
        <v>73</v>
      </c>
      <c r="I7" s="234"/>
      <c r="J7" s="235"/>
      <c r="K7" s="239" t="s">
        <v>219</v>
      </c>
      <c r="L7" s="242" t="s">
        <v>229</v>
      </c>
      <c r="M7" s="204" t="s">
        <v>75</v>
      </c>
      <c r="N7" s="205"/>
      <c r="O7" s="206"/>
      <c r="P7" s="207" t="s">
        <v>238</v>
      </c>
      <c r="Q7" s="209" t="s">
        <v>74</v>
      </c>
      <c r="R7" s="210"/>
      <c r="S7" s="211"/>
      <c r="U7" s="62"/>
    </row>
    <row r="8" spans="1:21" s="14" customFormat="1" ht="33" customHeight="1" x14ac:dyDescent="0.2">
      <c r="A8" s="219"/>
      <c r="B8" s="220"/>
      <c r="C8" s="223"/>
      <c r="D8" s="224"/>
      <c r="E8" s="228"/>
      <c r="F8" s="228"/>
      <c r="G8" s="231"/>
      <c r="H8" s="236"/>
      <c r="I8" s="237"/>
      <c r="J8" s="238"/>
      <c r="K8" s="240"/>
      <c r="L8" s="243"/>
      <c r="M8" s="212" t="s">
        <v>71</v>
      </c>
      <c r="N8" s="213"/>
      <c r="O8" s="214"/>
      <c r="P8" s="208"/>
      <c r="Q8" s="215" t="s">
        <v>72</v>
      </c>
      <c r="R8" s="216"/>
      <c r="S8" s="217"/>
      <c r="U8" s="62"/>
    </row>
    <row r="9" spans="1:21" s="14" customFormat="1" ht="28.5" customHeight="1" x14ac:dyDescent="0.2">
      <c r="A9" s="219"/>
      <c r="B9" s="220"/>
      <c r="C9" s="225"/>
      <c r="D9" s="226"/>
      <c r="E9" s="229"/>
      <c r="F9" s="229"/>
      <c r="G9" s="232"/>
      <c r="H9" s="65" t="s">
        <v>7</v>
      </c>
      <c r="I9" s="66" t="s">
        <v>8</v>
      </c>
      <c r="J9" s="1" t="s">
        <v>9</v>
      </c>
      <c r="K9" s="241"/>
      <c r="L9" s="244"/>
      <c r="M9" s="65" t="s">
        <v>7</v>
      </c>
      <c r="N9" s="66" t="s">
        <v>8</v>
      </c>
      <c r="O9" s="1" t="s">
        <v>9</v>
      </c>
      <c r="P9" s="70" t="s">
        <v>239</v>
      </c>
      <c r="Q9" s="65" t="s">
        <v>7</v>
      </c>
      <c r="R9" s="66" t="s">
        <v>8</v>
      </c>
      <c r="S9" s="1" t="s">
        <v>9</v>
      </c>
      <c r="U9" s="62"/>
    </row>
    <row r="10" spans="1:21" s="15" customFormat="1" ht="20.25" customHeight="1" x14ac:dyDescent="0.2">
      <c r="A10" s="8"/>
      <c r="B10" s="2"/>
      <c r="C10" s="199"/>
      <c r="D10" s="200"/>
      <c r="E10" s="2"/>
      <c r="F10" s="2"/>
      <c r="G10" s="37"/>
      <c r="H10" s="3">
        <f>VLOOKUP($C10,'Datenquelle Tierhaltung'!$B$4:$F$186,2,FALSE)</f>
        <v>0</v>
      </c>
      <c r="I10" s="31">
        <f>VLOOKUP($C10,'Datenquelle Tierhaltung'!$B$4:$F$186,3,FALSE)</f>
        <v>0</v>
      </c>
      <c r="J10" s="35">
        <f>VLOOKUP($C10,'Datenquelle Tierhaltung'!$B$4:$F$186,4,FALSE)</f>
        <v>0</v>
      </c>
      <c r="K10" s="34">
        <f t="shared" ref="K10:K24" si="0">F10*G10/8760</f>
        <v>0</v>
      </c>
      <c r="L10" s="3">
        <f>VLOOKUP($C10,'Datenquelle Tierhaltung'!$B$4:$F$186,5,FALSE)</f>
        <v>0</v>
      </c>
      <c r="M10" s="4">
        <f>E10*K10*H10*L10</f>
        <v>0</v>
      </c>
      <c r="N10" s="5">
        <f>E10*K10*I10</f>
        <v>0</v>
      </c>
      <c r="O10" s="6">
        <f>E10*K10*J10</f>
        <v>0</v>
      </c>
      <c r="P10" s="69" t="e">
        <f>E10*H10*K10/B10</f>
        <v>#DIV/0!</v>
      </c>
      <c r="Q10" s="4" t="str">
        <f>IF(B10="","",M10/$B10)</f>
        <v/>
      </c>
      <c r="R10" s="5" t="str">
        <f>IF(B10="","",N10/$B10)</f>
        <v/>
      </c>
      <c r="S10" s="6" t="str">
        <f>IF(B10="","",O10/$B10)</f>
        <v/>
      </c>
      <c r="U10" s="16"/>
    </row>
    <row r="11" spans="1:21" s="15" customFormat="1" ht="20.25" customHeight="1" x14ac:dyDescent="0.2">
      <c r="A11" s="8"/>
      <c r="B11" s="2"/>
      <c r="C11" s="199"/>
      <c r="D11" s="200"/>
      <c r="E11" s="2"/>
      <c r="F11" s="2"/>
      <c r="G11" s="37"/>
      <c r="H11" s="3">
        <f>VLOOKUP($C11,'Datenquelle Tierhaltung'!$B$4:$F$186,2,FALSE)</f>
        <v>0</v>
      </c>
      <c r="I11" s="31">
        <f>VLOOKUP($C11,'Datenquelle Tierhaltung'!$B$4:$F$186,3,FALSE)</f>
        <v>0</v>
      </c>
      <c r="J11" s="35">
        <f>VLOOKUP($C11,'Datenquelle Tierhaltung'!$B$4:$F$186,4,FALSE)</f>
        <v>0</v>
      </c>
      <c r="K11" s="34">
        <f t="shared" si="0"/>
        <v>0</v>
      </c>
      <c r="L11" s="3">
        <f>VLOOKUP($C11,'Datenquelle Tierhaltung'!$B$4:$F$186,5,FALSE)</f>
        <v>0</v>
      </c>
      <c r="M11" s="4">
        <f t="shared" ref="M11:M24" si="1">E11*K11*H11*L11</f>
        <v>0</v>
      </c>
      <c r="N11" s="5">
        <f t="shared" ref="N11:N24" si="2">E11*K11*I11</f>
        <v>0</v>
      </c>
      <c r="O11" s="6">
        <f t="shared" ref="O11:O24" si="3">E11*K11*J11</f>
        <v>0</v>
      </c>
      <c r="P11" s="69" t="e">
        <f t="shared" ref="P11:P24" si="4">E11*H11*K11/B11</f>
        <v>#DIV/0!</v>
      </c>
      <c r="Q11" s="4" t="str">
        <f t="shared" ref="Q11:Q24" si="5">IF(B11="","",M11/$B11)</f>
        <v/>
      </c>
      <c r="R11" s="5" t="str">
        <f t="shared" ref="R11:R24" si="6">IF(B11="","",N11/$B11)</f>
        <v/>
      </c>
      <c r="S11" s="6" t="str">
        <f t="shared" ref="S11:S24" si="7">IF(B11="","",O11/$B11)</f>
        <v/>
      </c>
      <c r="U11" s="16"/>
    </row>
    <row r="12" spans="1:21" s="15" customFormat="1" ht="20.25" customHeight="1" x14ac:dyDescent="0.2">
      <c r="A12" s="8"/>
      <c r="B12" s="2"/>
      <c r="C12" s="199"/>
      <c r="D12" s="200"/>
      <c r="E12" s="2"/>
      <c r="F12" s="2"/>
      <c r="G12" s="37"/>
      <c r="H12" s="3">
        <f>VLOOKUP($C12,'Datenquelle Tierhaltung'!$B$4:$F$186,2,FALSE)</f>
        <v>0</v>
      </c>
      <c r="I12" s="31">
        <f>VLOOKUP($C12,'Datenquelle Tierhaltung'!$B$4:$F$186,3,FALSE)</f>
        <v>0</v>
      </c>
      <c r="J12" s="35">
        <f>VLOOKUP($C12,'Datenquelle Tierhaltung'!$B$4:$F$186,4,FALSE)</f>
        <v>0</v>
      </c>
      <c r="K12" s="34">
        <f t="shared" si="0"/>
        <v>0</v>
      </c>
      <c r="L12" s="3">
        <f>VLOOKUP($C12,'Datenquelle Tierhaltung'!$B$4:$F$186,5,FALSE)</f>
        <v>0</v>
      </c>
      <c r="M12" s="4">
        <f t="shared" si="1"/>
        <v>0</v>
      </c>
      <c r="N12" s="5">
        <f t="shared" si="2"/>
        <v>0</v>
      </c>
      <c r="O12" s="6">
        <f t="shared" si="3"/>
        <v>0</v>
      </c>
      <c r="P12" s="69" t="e">
        <f t="shared" si="4"/>
        <v>#DIV/0!</v>
      </c>
      <c r="Q12" s="4" t="str">
        <f t="shared" si="5"/>
        <v/>
      </c>
      <c r="R12" s="5" t="str">
        <f t="shared" si="6"/>
        <v/>
      </c>
      <c r="S12" s="6" t="str">
        <f t="shared" si="7"/>
        <v/>
      </c>
      <c r="U12" s="16"/>
    </row>
    <row r="13" spans="1:21" s="15" customFormat="1" ht="20.25" customHeight="1" x14ac:dyDescent="0.2">
      <c r="A13" s="8"/>
      <c r="B13" s="2"/>
      <c r="C13" s="199"/>
      <c r="D13" s="200"/>
      <c r="E13" s="2"/>
      <c r="F13" s="2"/>
      <c r="G13" s="37"/>
      <c r="H13" s="3">
        <f>VLOOKUP($C13,'Datenquelle Tierhaltung'!$B$4:$F$186,2,FALSE)</f>
        <v>0</v>
      </c>
      <c r="I13" s="31">
        <f>VLOOKUP($C13,'Datenquelle Tierhaltung'!$B$4:$F$186,3,FALSE)</f>
        <v>0</v>
      </c>
      <c r="J13" s="35">
        <f>VLOOKUP($C13,'Datenquelle Tierhaltung'!$B$4:$F$186,4,FALSE)</f>
        <v>0</v>
      </c>
      <c r="K13" s="34">
        <f t="shared" si="0"/>
        <v>0</v>
      </c>
      <c r="L13" s="3">
        <f>VLOOKUP($C13,'Datenquelle Tierhaltung'!$B$4:$F$186,5,FALSE)</f>
        <v>0</v>
      </c>
      <c r="M13" s="4">
        <f t="shared" si="1"/>
        <v>0</v>
      </c>
      <c r="N13" s="5">
        <f t="shared" si="2"/>
        <v>0</v>
      </c>
      <c r="O13" s="6">
        <f t="shared" si="3"/>
        <v>0</v>
      </c>
      <c r="P13" s="69" t="e">
        <f t="shared" si="4"/>
        <v>#DIV/0!</v>
      </c>
      <c r="Q13" s="4" t="str">
        <f t="shared" si="5"/>
        <v/>
      </c>
      <c r="R13" s="5" t="str">
        <f t="shared" si="6"/>
        <v/>
      </c>
      <c r="S13" s="6" t="str">
        <f t="shared" si="7"/>
        <v/>
      </c>
      <c r="U13" s="16"/>
    </row>
    <row r="14" spans="1:21" s="15" customFormat="1" ht="20.25" customHeight="1" x14ac:dyDescent="0.2">
      <c r="A14" s="8"/>
      <c r="B14" s="2"/>
      <c r="C14" s="199"/>
      <c r="D14" s="200"/>
      <c r="E14" s="2"/>
      <c r="F14" s="2"/>
      <c r="G14" s="37"/>
      <c r="H14" s="3">
        <f>VLOOKUP($C14,'Datenquelle Tierhaltung'!$B$4:$F$186,2,FALSE)</f>
        <v>0</v>
      </c>
      <c r="I14" s="31">
        <f>VLOOKUP($C14,'Datenquelle Tierhaltung'!$B$4:$F$186,3,FALSE)</f>
        <v>0</v>
      </c>
      <c r="J14" s="35">
        <f>VLOOKUP($C14,'Datenquelle Tierhaltung'!$B$4:$F$186,4,FALSE)</f>
        <v>0</v>
      </c>
      <c r="K14" s="34">
        <f t="shared" si="0"/>
        <v>0</v>
      </c>
      <c r="L14" s="3">
        <f>VLOOKUP($C14,'Datenquelle Tierhaltung'!$B$4:$F$186,5,FALSE)</f>
        <v>0</v>
      </c>
      <c r="M14" s="4">
        <f t="shared" si="1"/>
        <v>0</v>
      </c>
      <c r="N14" s="5">
        <f t="shared" si="2"/>
        <v>0</v>
      </c>
      <c r="O14" s="6">
        <f t="shared" si="3"/>
        <v>0</v>
      </c>
      <c r="P14" s="69" t="e">
        <f t="shared" si="4"/>
        <v>#DIV/0!</v>
      </c>
      <c r="Q14" s="4" t="str">
        <f t="shared" si="5"/>
        <v/>
      </c>
      <c r="R14" s="5" t="str">
        <f t="shared" si="6"/>
        <v/>
      </c>
      <c r="S14" s="6" t="str">
        <f t="shared" si="7"/>
        <v/>
      </c>
      <c r="U14" s="16"/>
    </row>
    <row r="15" spans="1:21" s="15" customFormat="1" ht="20.25" customHeight="1" x14ac:dyDescent="0.2">
      <c r="A15" s="8"/>
      <c r="B15" s="2"/>
      <c r="C15" s="199"/>
      <c r="D15" s="200"/>
      <c r="E15" s="2"/>
      <c r="F15" s="2"/>
      <c r="G15" s="37"/>
      <c r="H15" s="3">
        <f>VLOOKUP($C15,'Datenquelle Tierhaltung'!$B$4:$F$186,2,FALSE)</f>
        <v>0</v>
      </c>
      <c r="I15" s="31">
        <f>VLOOKUP($C15,'Datenquelle Tierhaltung'!$B$4:$F$186,3,FALSE)</f>
        <v>0</v>
      </c>
      <c r="J15" s="35">
        <f>VLOOKUP($C15,'Datenquelle Tierhaltung'!$B$4:$F$186,4,FALSE)</f>
        <v>0</v>
      </c>
      <c r="K15" s="34">
        <f t="shared" si="0"/>
        <v>0</v>
      </c>
      <c r="L15" s="3">
        <f>VLOOKUP($C15,'Datenquelle Tierhaltung'!$B$4:$F$186,5,FALSE)</f>
        <v>0</v>
      </c>
      <c r="M15" s="4">
        <f t="shared" si="1"/>
        <v>0</v>
      </c>
      <c r="N15" s="5">
        <f t="shared" si="2"/>
        <v>0</v>
      </c>
      <c r="O15" s="6">
        <f t="shared" si="3"/>
        <v>0</v>
      </c>
      <c r="P15" s="69" t="e">
        <f t="shared" si="4"/>
        <v>#DIV/0!</v>
      </c>
      <c r="Q15" s="4" t="str">
        <f t="shared" si="5"/>
        <v/>
      </c>
      <c r="R15" s="5" t="str">
        <f>IF(B15="","",N15/$B15)</f>
        <v/>
      </c>
      <c r="S15" s="6" t="str">
        <f t="shared" si="7"/>
        <v/>
      </c>
      <c r="U15" s="16"/>
    </row>
    <row r="16" spans="1:21" s="15" customFormat="1" ht="20.25" customHeight="1" x14ac:dyDescent="0.2">
      <c r="A16" s="8"/>
      <c r="B16" s="2"/>
      <c r="C16" s="199"/>
      <c r="D16" s="200"/>
      <c r="E16" s="2"/>
      <c r="F16" s="2"/>
      <c r="G16" s="37"/>
      <c r="H16" s="3">
        <f>VLOOKUP($C16,'Datenquelle Tierhaltung'!$B$4:$F$186,2,FALSE)</f>
        <v>0</v>
      </c>
      <c r="I16" s="31">
        <f>VLOOKUP($C16,'Datenquelle Tierhaltung'!$B$4:$F$186,3,FALSE)</f>
        <v>0</v>
      </c>
      <c r="J16" s="35">
        <f>VLOOKUP($C16,'Datenquelle Tierhaltung'!$B$4:$F$186,4,FALSE)</f>
        <v>0</v>
      </c>
      <c r="K16" s="34">
        <f t="shared" si="0"/>
        <v>0</v>
      </c>
      <c r="L16" s="3">
        <f>VLOOKUP($C16,'Datenquelle Tierhaltung'!$B$4:$F$186,5,FALSE)</f>
        <v>0</v>
      </c>
      <c r="M16" s="4">
        <f t="shared" si="1"/>
        <v>0</v>
      </c>
      <c r="N16" s="5">
        <f t="shared" si="2"/>
        <v>0</v>
      </c>
      <c r="O16" s="6">
        <f t="shared" si="3"/>
        <v>0</v>
      </c>
      <c r="P16" s="69" t="e">
        <f t="shared" si="4"/>
        <v>#DIV/0!</v>
      </c>
      <c r="Q16" s="4" t="str">
        <f t="shared" si="5"/>
        <v/>
      </c>
      <c r="R16" s="5" t="str">
        <f t="shared" si="6"/>
        <v/>
      </c>
      <c r="S16" s="6" t="str">
        <f t="shared" si="7"/>
        <v/>
      </c>
      <c r="U16" s="16"/>
    </row>
    <row r="17" spans="1:21" s="15" customFormat="1" ht="20.25" customHeight="1" x14ac:dyDescent="0.2">
      <c r="A17" s="8"/>
      <c r="B17" s="2"/>
      <c r="C17" s="199"/>
      <c r="D17" s="200"/>
      <c r="E17" s="2"/>
      <c r="F17" s="2"/>
      <c r="G17" s="37"/>
      <c r="H17" s="3">
        <f>VLOOKUP($C17,'Datenquelle Tierhaltung'!$B$4:$F$186,2,FALSE)</f>
        <v>0</v>
      </c>
      <c r="I17" s="31">
        <f>VLOOKUP($C17,'Datenquelle Tierhaltung'!$B$4:$F$186,3,FALSE)</f>
        <v>0</v>
      </c>
      <c r="J17" s="35">
        <f>VLOOKUP($C17,'Datenquelle Tierhaltung'!$B$4:$F$186,4,FALSE)</f>
        <v>0</v>
      </c>
      <c r="K17" s="34">
        <f t="shared" si="0"/>
        <v>0</v>
      </c>
      <c r="L17" s="3">
        <f>VLOOKUP($C17,'Datenquelle Tierhaltung'!$B$4:$F$186,5,FALSE)</f>
        <v>0</v>
      </c>
      <c r="M17" s="4">
        <f t="shared" si="1"/>
        <v>0</v>
      </c>
      <c r="N17" s="5">
        <f t="shared" si="2"/>
        <v>0</v>
      </c>
      <c r="O17" s="6">
        <f t="shared" si="3"/>
        <v>0</v>
      </c>
      <c r="P17" s="69" t="e">
        <f t="shared" si="4"/>
        <v>#DIV/0!</v>
      </c>
      <c r="Q17" s="4" t="str">
        <f t="shared" si="5"/>
        <v/>
      </c>
      <c r="R17" s="5" t="str">
        <f t="shared" si="6"/>
        <v/>
      </c>
      <c r="S17" s="6" t="str">
        <f t="shared" si="7"/>
        <v/>
      </c>
      <c r="U17" s="16"/>
    </row>
    <row r="18" spans="1:21" s="15" customFormat="1" ht="20.25" customHeight="1" x14ac:dyDescent="0.2">
      <c r="A18" s="8"/>
      <c r="B18" s="2"/>
      <c r="C18" s="199"/>
      <c r="D18" s="200"/>
      <c r="E18" s="2"/>
      <c r="F18" s="2"/>
      <c r="G18" s="37"/>
      <c r="H18" s="3">
        <f>VLOOKUP($C18,'Datenquelle Tierhaltung'!$B$4:$F$186,2,FALSE)</f>
        <v>0</v>
      </c>
      <c r="I18" s="31">
        <f>VLOOKUP($C18,'Datenquelle Tierhaltung'!$B$4:$F$186,3,FALSE)</f>
        <v>0</v>
      </c>
      <c r="J18" s="35">
        <f>VLOOKUP($C18,'Datenquelle Tierhaltung'!$B$4:$F$186,4,FALSE)</f>
        <v>0</v>
      </c>
      <c r="K18" s="34">
        <f t="shared" si="0"/>
        <v>0</v>
      </c>
      <c r="L18" s="3">
        <f>VLOOKUP($C18,'Datenquelle Tierhaltung'!$B$4:$F$186,5,FALSE)</f>
        <v>0</v>
      </c>
      <c r="M18" s="4">
        <f t="shared" si="1"/>
        <v>0</v>
      </c>
      <c r="N18" s="5">
        <f t="shared" si="2"/>
        <v>0</v>
      </c>
      <c r="O18" s="6">
        <f t="shared" si="3"/>
        <v>0</v>
      </c>
      <c r="P18" s="69" t="e">
        <f t="shared" si="4"/>
        <v>#DIV/0!</v>
      </c>
      <c r="Q18" s="4" t="str">
        <f t="shared" si="5"/>
        <v/>
      </c>
      <c r="R18" s="5" t="str">
        <f t="shared" si="6"/>
        <v/>
      </c>
      <c r="S18" s="6" t="str">
        <f t="shared" si="7"/>
        <v/>
      </c>
      <c r="U18" s="16"/>
    </row>
    <row r="19" spans="1:21" s="15" customFormat="1" ht="20.25" customHeight="1" x14ac:dyDescent="0.2">
      <c r="A19" s="8"/>
      <c r="B19" s="2"/>
      <c r="C19" s="199"/>
      <c r="D19" s="200"/>
      <c r="E19" s="2"/>
      <c r="F19" s="2"/>
      <c r="G19" s="37"/>
      <c r="H19" s="3">
        <f>VLOOKUP($C19,'Datenquelle Tierhaltung'!$B$4:$F$186,2,FALSE)</f>
        <v>0</v>
      </c>
      <c r="I19" s="31">
        <f>VLOOKUP($C19,'Datenquelle Tierhaltung'!$B$4:$F$186,3,FALSE)</f>
        <v>0</v>
      </c>
      <c r="J19" s="35">
        <f>VLOOKUP($C19,'Datenquelle Tierhaltung'!$B$4:$F$186,4,FALSE)</f>
        <v>0</v>
      </c>
      <c r="K19" s="34">
        <f t="shared" si="0"/>
        <v>0</v>
      </c>
      <c r="L19" s="3">
        <f>VLOOKUP($C19,'Datenquelle Tierhaltung'!$B$4:$F$186,5,FALSE)</f>
        <v>0</v>
      </c>
      <c r="M19" s="4">
        <f t="shared" si="1"/>
        <v>0</v>
      </c>
      <c r="N19" s="5">
        <f t="shared" si="2"/>
        <v>0</v>
      </c>
      <c r="O19" s="6">
        <f t="shared" si="3"/>
        <v>0</v>
      </c>
      <c r="P19" s="69" t="e">
        <f t="shared" si="4"/>
        <v>#DIV/0!</v>
      </c>
      <c r="Q19" s="4" t="str">
        <f t="shared" si="5"/>
        <v/>
      </c>
      <c r="R19" s="5" t="str">
        <f t="shared" si="6"/>
        <v/>
      </c>
      <c r="S19" s="6" t="str">
        <f t="shared" si="7"/>
        <v/>
      </c>
      <c r="U19" s="16"/>
    </row>
    <row r="20" spans="1:21" s="15" customFormat="1" ht="20.25" customHeight="1" x14ac:dyDescent="0.2">
      <c r="A20" s="8"/>
      <c r="B20" s="2"/>
      <c r="C20" s="199"/>
      <c r="D20" s="200"/>
      <c r="E20" s="2"/>
      <c r="F20" s="2"/>
      <c r="G20" s="37"/>
      <c r="H20" s="3">
        <f>VLOOKUP($C20,'Datenquelle Tierhaltung'!$B$4:$F$186,2,FALSE)</f>
        <v>0</v>
      </c>
      <c r="I20" s="31">
        <f>VLOOKUP($C20,'Datenquelle Tierhaltung'!$B$4:$F$186,3,FALSE)</f>
        <v>0</v>
      </c>
      <c r="J20" s="35">
        <f>VLOOKUP($C20,'Datenquelle Tierhaltung'!$B$4:$F$186,4,FALSE)</f>
        <v>0</v>
      </c>
      <c r="K20" s="34">
        <f t="shared" si="0"/>
        <v>0</v>
      </c>
      <c r="L20" s="3">
        <f>VLOOKUP($C20,'Datenquelle Tierhaltung'!$B$4:$F$186,5,FALSE)</f>
        <v>0</v>
      </c>
      <c r="M20" s="4">
        <f t="shared" si="1"/>
        <v>0</v>
      </c>
      <c r="N20" s="5">
        <f t="shared" si="2"/>
        <v>0</v>
      </c>
      <c r="O20" s="6">
        <f t="shared" si="3"/>
        <v>0</v>
      </c>
      <c r="P20" s="69" t="e">
        <f t="shared" si="4"/>
        <v>#DIV/0!</v>
      </c>
      <c r="Q20" s="4" t="str">
        <f t="shared" si="5"/>
        <v/>
      </c>
      <c r="R20" s="5" t="str">
        <f t="shared" si="6"/>
        <v/>
      </c>
      <c r="S20" s="6" t="str">
        <f t="shared" si="7"/>
        <v/>
      </c>
      <c r="U20" s="16"/>
    </row>
    <row r="21" spans="1:21" s="15" customFormat="1" ht="20.25" customHeight="1" x14ac:dyDescent="0.2">
      <c r="A21" s="8"/>
      <c r="B21" s="2"/>
      <c r="C21" s="199"/>
      <c r="D21" s="200"/>
      <c r="E21" s="2"/>
      <c r="F21" s="2"/>
      <c r="G21" s="37"/>
      <c r="H21" s="3">
        <f>VLOOKUP($C21,'Datenquelle Tierhaltung'!$B$4:$F$186,2,FALSE)</f>
        <v>0</v>
      </c>
      <c r="I21" s="31">
        <f>VLOOKUP($C21,'Datenquelle Tierhaltung'!$B$4:$F$186,3,FALSE)</f>
        <v>0</v>
      </c>
      <c r="J21" s="35">
        <f>VLOOKUP($C21,'Datenquelle Tierhaltung'!$B$4:$F$186,4,FALSE)</f>
        <v>0</v>
      </c>
      <c r="K21" s="34">
        <f t="shared" si="0"/>
        <v>0</v>
      </c>
      <c r="L21" s="3">
        <f>VLOOKUP($C21,'Datenquelle Tierhaltung'!$B$4:$F$186,5,FALSE)</f>
        <v>0</v>
      </c>
      <c r="M21" s="4">
        <f t="shared" si="1"/>
        <v>0</v>
      </c>
      <c r="N21" s="5">
        <f t="shared" si="2"/>
        <v>0</v>
      </c>
      <c r="O21" s="6">
        <f t="shared" si="3"/>
        <v>0</v>
      </c>
      <c r="P21" s="69" t="e">
        <f t="shared" si="4"/>
        <v>#DIV/0!</v>
      </c>
      <c r="Q21" s="4" t="str">
        <f t="shared" si="5"/>
        <v/>
      </c>
      <c r="R21" s="5" t="str">
        <f t="shared" si="6"/>
        <v/>
      </c>
      <c r="S21" s="6" t="str">
        <f t="shared" si="7"/>
        <v/>
      </c>
      <c r="U21" s="16"/>
    </row>
    <row r="22" spans="1:21" s="15" customFormat="1" ht="20.25" customHeight="1" x14ac:dyDescent="0.2">
      <c r="A22" s="8"/>
      <c r="B22" s="2"/>
      <c r="C22" s="199"/>
      <c r="D22" s="200"/>
      <c r="E22" s="2"/>
      <c r="F22" s="2"/>
      <c r="G22" s="37"/>
      <c r="H22" s="3">
        <f>VLOOKUP($C22,'Datenquelle Tierhaltung'!$B$4:$F$186,2,FALSE)</f>
        <v>0</v>
      </c>
      <c r="I22" s="31">
        <f>VLOOKUP($C22,'Datenquelle Tierhaltung'!$B$4:$F$186,3,FALSE)</f>
        <v>0</v>
      </c>
      <c r="J22" s="35">
        <f>VLOOKUP($C22,'Datenquelle Tierhaltung'!$B$4:$F$186,4,FALSE)</f>
        <v>0</v>
      </c>
      <c r="K22" s="34">
        <f t="shared" si="0"/>
        <v>0</v>
      </c>
      <c r="L22" s="3">
        <f>VLOOKUP($C22,'Datenquelle Tierhaltung'!$B$4:$F$186,5,FALSE)</f>
        <v>0</v>
      </c>
      <c r="M22" s="4">
        <f t="shared" si="1"/>
        <v>0</v>
      </c>
      <c r="N22" s="5">
        <f t="shared" si="2"/>
        <v>0</v>
      </c>
      <c r="O22" s="6">
        <f t="shared" si="3"/>
        <v>0</v>
      </c>
      <c r="P22" s="69" t="e">
        <f t="shared" si="4"/>
        <v>#DIV/0!</v>
      </c>
      <c r="Q22" s="4" t="str">
        <f t="shared" si="5"/>
        <v/>
      </c>
      <c r="R22" s="5" t="str">
        <f t="shared" si="6"/>
        <v/>
      </c>
      <c r="S22" s="6" t="str">
        <f t="shared" si="7"/>
        <v/>
      </c>
      <c r="U22" s="16"/>
    </row>
    <row r="23" spans="1:21" s="15" customFormat="1" ht="20.25" customHeight="1" x14ac:dyDescent="0.2">
      <c r="A23" s="8"/>
      <c r="B23" s="2"/>
      <c r="C23" s="199"/>
      <c r="D23" s="200"/>
      <c r="E23" s="2"/>
      <c r="F23" s="2"/>
      <c r="G23" s="37"/>
      <c r="H23" s="3">
        <f>VLOOKUP($C23,'Datenquelle Tierhaltung'!$B$4:$F$186,2,FALSE)</f>
        <v>0</v>
      </c>
      <c r="I23" s="31">
        <f>VLOOKUP($C23,'Datenquelle Tierhaltung'!$B$4:$F$186,3,FALSE)</f>
        <v>0</v>
      </c>
      <c r="J23" s="35">
        <f>VLOOKUP($C23,'Datenquelle Tierhaltung'!$B$4:$F$186,4,FALSE)</f>
        <v>0</v>
      </c>
      <c r="K23" s="34">
        <f t="shared" si="0"/>
        <v>0</v>
      </c>
      <c r="L23" s="3">
        <f>VLOOKUP($C23,'Datenquelle Tierhaltung'!$B$4:$F$186,5,FALSE)</f>
        <v>0</v>
      </c>
      <c r="M23" s="4">
        <f t="shared" si="1"/>
        <v>0</v>
      </c>
      <c r="N23" s="5">
        <f t="shared" si="2"/>
        <v>0</v>
      </c>
      <c r="O23" s="6">
        <f t="shared" si="3"/>
        <v>0</v>
      </c>
      <c r="P23" s="69" t="e">
        <f t="shared" si="4"/>
        <v>#DIV/0!</v>
      </c>
      <c r="Q23" s="4" t="str">
        <f t="shared" si="5"/>
        <v/>
      </c>
      <c r="R23" s="5" t="str">
        <f t="shared" si="6"/>
        <v/>
      </c>
      <c r="S23" s="6" t="str">
        <f t="shared" si="7"/>
        <v/>
      </c>
      <c r="U23" s="16"/>
    </row>
    <row r="24" spans="1:21" s="15" customFormat="1" ht="20.25" customHeight="1" thickBot="1" x14ac:dyDescent="0.25">
      <c r="A24" s="38"/>
      <c r="B24" s="39"/>
      <c r="C24" s="201"/>
      <c r="D24" s="202"/>
      <c r="E24" s="39"/>
      <c r="F24" s="39"/>
      <c r="G24" s="40"/>
      <c r="H24" s="32">
        <f>VLOOKUP($C24,'Datenquelle Tierhaltung'!$B$4:$F$186,2,FALSE)</f>
        <v>0</v>
      </c>
      <c r="I24" s="33">
        <f>VLOOKUP($C24,'Datenquelle Tierhaltung'!$B$4:$F$186,3,FALSE)</f>
        <v>0</v>
      </c>
      <c r="J24" s="36">
        <f>VLOOKUP($C24,'Datenquelle Tierhaltung'!$B$4:$F$186,4,FALSE)</f>
        <v>0</v>
      </c>
      <c r="K24" s="34">
        <f t="shared" si="0"/>
        <v>0</v>
      </c>
      <c r="L24" s="3">
        <f>VLOOKUP($C24,'Datenquelle Tierhaltung'!$B$4:$F$186,5,FALSE)</f>
        <v>0</v>
      </c>
      <c r="M24" s="4">
        <f t="shared" si="1"/>
        <v>0</v>
      </c>
      <c r="N24" s="5">
        <f t="shared" si="2"/>
        <v>0</v>
      </c>
      <c r="O24" s="6">
        <f t="shared" si="3"/>
        <v>0</v>
      </c>
      <c r="P24" s="69" t="e">
        <f t="shared" si="4"/>
        <v>#DIV/0!</v>
      </c>
      <c r="Q24" s="4" t="str">
        <f t="shared" si="5"/>
        <v/>
      </c>
      <c r="R24" s="5" t="str">
        <f t="shared" si="6"/>
        <v/>
      </c>
      <c r="S24" s="6" t="str">
        <f t="shared" si="7"/>
        <v/>
      </c>
      <c r="U24" s="16"/>
    </row>
    <row r="25" spans="1:21" s="17" customFormat="1" ht="20.25" customHeight="1" thickBot="1" x14ac:dyDescent="0.25">
      <c r="A25" s="203" t="s">
        <v>10</v>
      </c>
      <c r="B25" s="203"/>
      <c r="C25" s="203"/>
      <c r="D25" s="203"/>
      <c r="E25" s="203"/>
      <c r="F25" s="203"/>
      <c r="G25" s="203"/>
      <c r="H25" s="203"/>
      <c r="I25" s="203"/>
      <c r="J25" s="203"/>
      <c r="K25" s="203"/>
      <c r="L25" s="203"/>
      <c r="M25" s="203"/>
      <c r="N25" s="203"/>
      <c r="O25" s="203"/>
      <c r="P25" s="64"/>
      <c r="Q25" s="41">
        <f>SUM(Q10:Q24)</f>
        <v>0</v>
      </c>
      <c r="R25" s="7">
        <f t="shared" ref="R25:S25" si="8">SUM(R10:R24)</f>
        <v>0</v>
      </c>
      <c r="S25" s="42">
        <f t="shared" si="8"/>
        <v>0</v>
      </c>
      <c r="U25" s="18"/>
    </row>
    <row r="26" spans="1:21" s="17" customFormat="1" ht="5.0999999999999996" customHeight="1" x14ac:dyDescent="0.2">
      <c r="A26" s="197"/>
      <c r="B26" s="197"/>
      <c r="C26" s="197"/>
      <c r="D26" s="197"/>
      <c r="E26" s="197"/>
      <c r="F26" s="197"/>
      <c r="G26" s="197"/>
      <c r="H26" s="197"/>
      <c r="I26" s="197"/>
      <c r="J26" s="197"/>
      <c r="K26" s="197"/>
      <c r="L26" s="197"/>
      <c r="M26" s="197"/>
      <c r="N26" s="197"/>
      <c r="O26" s="197"/>
      <c r="P26" s="197"/>
      <c r="Q26" s="197"/>
      <c r="R26" s="197"/>
      <c r="S26" s="197"/>
      <c r="U26" s="19"/>
    </row>
    <row r="27" spans="1:21" s="21" customFormat="1" ht="15" customHeight="1" x14ac:dyDescent="0.2">
      <c r="A27" s="195" t="s">
        <v>68</v>
      </c>
      <c r="B27" s="195"/>
      <c r="C27" s="195"/>
      <c r="D27" s="195"/>
      <c r="E27" s="195"/>
      <c r="F27" s="195"/>
      <c r="G27" s="195"/>
      <c r="H27" s="195"/>
      <c r="I27" s="195"/>
      <c r="J27" s="195"/>
      <c r="K27" s="195"/>
      <c r="L27" s="195"/>
      <c r="M27" s="195"/>
      <c r="N27" s="195"/>
      <c r="O27" s="195"/>
      <c r="P27" s="195"/>
      <c r="Q27" s="195"/>
      <c r="R27" s="195"/>
      <c r="S27" s="195"/>
      <c r="U27" s="22"/>
    </row>
    <row r="28" spans="1:21" s="23" customFormat="1" ht="37.5" customHeight="1" x14ac:dyDescent="0.2">
      <c r="A28" s="198" t="s">
        <v>67</v>
      </c>
      <c r="B28" s="198"/>
      <c r="C28" s="198"/>
      <c r="D28" s="198"/>
      <c r="E28" s="198"/>
      <c r="F28" s="198"/>
      <c r="G28" s="198"/>
      <c r="H28" s="198"/>
      <c r="I28" s="198"/>
      <c r="J28" s="198"/>
      <c r="K28" s="198"/>
      <c r="L28" s="198"/>
      <c r="M28" s="198"/>
      <c r="N28" s="198"/>
      <c r="O28" s="198"/>
      <c r="P28" s="198"/>
      <c r="Q28" s="198"/>
      <c r="R28" s="198"/>
      <c r="S28" s="198"/>
      <c r="U28" s="63"/>
    </row>
    <row r="29" spans="1:21" s="20" customFormat="1" ht="15" customHeight="1" x14ac:dyDescent="0.2">
      <c r="A29" s="194" t="s">
        <v>221</v>
      </c>
      <c r="B29" s="194"/>
      <c r="C29" s="194"/>
      <c r="D29" s="194"/>
      <c r="E29" s="194"/>
      <c r="F29" s="194"/>
      <c r="G29" s="194"/>
      <c r="H29" s="194"/>
      <c r="I29" s="194"/>
      <c r="J29" s="194"/>
      <c r="K29" s="194"/>
      <c r="L29" s="194"/>
      <c r="M29" s="194"/>
      <c r="N29" s="194"/>
      <c r="O29" s="194"/>
      <c r="P29" s="194"/>
      <c r="Q29" s="194"/>
      <c r="R29" s="194"/>
      <c r="S29" s="194"/>
    </row>
    <row r="30" spans="1:21" s="20" customFormat="1" ht="15" customHeight="1" x14ac:dyDescent="0.2">
      <c r="A30" s="194" t="s">
        <v>11</v>
      </c>
      <c r="B30" s="194"/>
      <c r="C30" s="194"/>
      <c r="D30" s="194"/>
      <c r="E30" s="194"/>
      <c r="F30" s="194"/>
      <c r="G30" s="194"/>
      <c r="H30" s="194"/>
      <c r="I30" s="194"/>
      <c r="J30" s="194"/>
      <c r="K30" s="194"/>
      <c r="L30" s="194"/>
      <c r="M30" s="194"/>
      <c r="N30" s="194"/>
      <c r="O30" s="194"/>
      <c r="P30" s="194"/>
      <c r="Q30" s="194"/>
      <c r="R30" s="194"/>
      <c r="S30" s="194"/>
    </row>
    <row r="31" spans="1:21" s="20" customFormat="1" ht="15" customHeight="1" x14ac:dyDescent="0.2">
      <c r="A31" s="194" t="s">
        <v>222</v>
      </c>
      <c r="B31" s="194"/>
      <c r="C31" s="194"/>
      <c r="D31" s="194"/>
      <c r="E31" s="194"/>
      <c r="F31" s="194"/>
      <c r="G31" s="194"/>
      <c r="H31" s="194"/>
      <c r="I31" s="194"/>
      <c r="J31" s="194"/>
      <c r="K31" s="194"/>
      <c r="L31" s="194"/>
      <c r="M31" s="194"/>
      <c r="N31" s="194"/>
      <c r="O31" s="194"/>
      <c r="P31" s="194"/>
      <c r="Q31" s="194"/>
      <c r="R31" s="194"/>
      <c r="S31" s="194"/>
    </row>
    <row r="32" spans="1:21" s="22" customFormat="1" ht="15" customHeight="1" x14ac:dyDescent="0.2">
      <c r="A32" s="195" t="s">
        <v>237</v>
      </c>
      <c r="B32" s="195"/>
      <c r="C32" s="195"/>
      <c r="D32" s="195"/>
      <c r="E32" s="195"/>
      <c r="F32" s="195"/>
      <c r="G32" s="195"/>
      <c r="H32" s="195"/>
      <c r="I32" s="195"/>
      <c r="J32" s="195"/>
      <c r="K32" s="195"/>
      <c r="L32" s="195"/>
      <c r="M32" s="195"/>
      <c r="N32" s="195"/>
      <c r="O32" s="195"/>
      <c r="P32" s="195"/>
      <c r="Q32" s="195"/>
      <c r="R32" s="195"/>
      <c r="S32" s="195"/>
    </row>
    <row r="33" spans="1:21" s="71" customFormat="1" ht="15" customHeight="1" x14ac:dyDescent="0.2">
      <c r="A33" s="196" t="s">
        <v>240</v>
      </c>
      <c r="B33" s="196"/>
      <c r="C33" s="196"/>
      <c r="D33" s="196"/>
      <c r="E33" s="196"/>
      <c r="F33" s="196"/>
      <c r="G33" s="196"/>
      <c r="H33" s="196"/>
      <c r="I33" s="196"/>
      <c r="J33" s="196"/>
      <c r="K33" s="196"/>
      <c r="L33" s="196"/>
      <c r="M33" s="196"/>
      <c r="N33" s="196"/>
      <c r="O33" s="196"/>
      <c r="P33" s="196"/>
      <c r="Q33" s="196"/>
      <c r="R33" s="196"/>
      <c r="S33" s="196"/>
    </row>
    <row r="34" spans="1:21" s="10" customFormat="1" ht="5.0999999999999996" customHeight="1" x14ac:dyDescent="0.2">
      <c r="A34" s="197"/>
      <c r="B34" s="197"/>
      <c r="C34" s="197"/>
      <c r="D34" s="197"/>
      <c r="E34" s="197"/>
      <c r="F34" s="197"/>
      <c r="G34" s="197"/>
      <c r="H34" s="197"/>
      <c r="I34" s="197"/>
      <c r="J34" s="197"/>
      <c r="K34" s="197"/>
      <c r="L34" s="197"/>
      <c r="M34" s="197"/>
      <c r="N34" s="197"/>
      <c r="O34" s="197"/>
      <c r="P34" s="197"/>
      <c r="Q34" s="197"/>
      <c r="R34" s="197"/>
      <c r="S34" s="197"/>
      <c r="U34" s="13"/>
    </row>
    <row r="35" spans="1:21" s="43" customFormat="1" ht="45" customHeight="1" x14ac:dyDescent="0.2">
      <c r="A35" s="184"/>
      <c r="B35" s="185"/>
      <c r="C35" s="185"/>
      <c r="D35" s="185"/>
      <c r="E35" s="185"/>
      <c r="F35" s="185"/>
      <c r="G35" s="185"/>
      <c r="H35" s="185"/>
      <c r="I35" s="185"/>
      <c r="J35" s="185"/>
      <c r="K35" s="185"/>
      <c r="L35" s="185"/>
      <c r="M35" s="185"/>
      <c r="N35" s="185"/>
      <c r="O35" s="185"/>
      <c r="P35" s="185"/>
      <c r="Q35" s="185"/>
      <c r="R35" s="185"/>
      <c r="S35" s="186"/>
    </row>
    <row r="36" spans="1:21" s="43" customFormat="1" ht="45" customHeight="1" x14ac:dyDescent="0.2">
      <c r="A36" s="187"/>
      <c r="B36" s="188"/>
      <c r="C36" s="188"/>
      <c r="D36" s="188"/>
      <c r="E36" s="188"/>
      <c r="F36" s="188"/>
      <c r="G36" s="188"/>
      <c r="H36" s="188"/>
      <c r="I36" s="188"/>
      <c r="J36" s="188"/>
      <c r="K36" s="188"/>
      <c r="L36" s="188"/>
      <c r="M36" s="188"/>
      <c r="N36" s="188"/>
      <c r="O36" s="188"/>
      <c r="P36" s="188"/>
      <c r="Q36" s="188"/>
      <c r="R36" s="188"/>
      <c r="S36" s="189"/>
    </row>
    <row r="37" spans="1:21" s="26" customFormat="1" ht="19.5" customHeight="1" x14ac:dyDescent="0.2">
      <c r="A37" s="190" t="s">
        <v>218</v>
      </c>
      <c r="B37" s="190"/>
      <c r="C37" s="190"/>
      <c r="D37" s="190"/>
      <c r="E37" s="190"/>
      <c r="F37" s="190"/>
      <c r="G37" s="190"/>
      <c r="H37" s="190"/>
      <c r="I37" s="190"/>
      <c r="J37" s="191" t="s">
        <v>241</v>
      </c>
      <c r="K37" s="191"/>
      <c r="L37" s="191"/>
      <c r="M37" s="191"/>
      <c r="N37" s="191"/>
      <c r="O37" s="191"/>
      <c r="P37" s="191"/>
      <c r="Q37" s="191"/>
      <c r="R37" s="192">
        <f ca="1">TODAY()</f>
        <v>44979</v>
      </c>
      <c r="S37" s="193"/>
      <c r="U37" s="27"/>
    </row>
  </sheetData>
  <sheetProtection algorithmName="SHA-512" hashValue="BdOovT474RcOIyn40r5hbGjfH/IG/RZsVekqUBUDIb47cj90lrFWIlG6z4prRZGf24sPNr76nTQGCZw6ESSTKg==" saltValue="a/GmRm94swxeyPPNLmR7lQ==" spinCount="100000" sheet="1" selectLockedCells="1"/>
  <mergeCells count="53">
    <mergeCell ref="A1:C3"/>
    <mergeCell ref="E1:P1"/>
    <mergeCell ref="Q1:Q2"/>
    <mergeCell ref="R1:S2"/>
    <mergeCell ref="E2:I2"/>
    <mergeCell ref="K2:P2"/>
    <mergeCell ref="E3:I3"/>
    <mergeCell ref="K3:P3"/>
    <mergeCell ref="Q3:S3"/>
    <mergeCell ref="A5:S5"/>
    <mergeCell ref="A7:A9"/>
    <mergeCell ref="B7:B9"/>
    <mergeCell ref="C7:D9"/>
    <mergeCell ref="E7:E9"/>
    <mergeCell ref="F7:F9"/>
    <mergeCell ref="G7:G9"/>
    <mergeCell ref="H7:J8"/>
    <mergeCell ref="K7:K9"/>
    <mergeCell ref="L7:L9"/>
    <mergeCell ref="C16:D16"/>
    <mergeCell ref="M7:O7"/>
    <mergeCell ref="P7:P8"/>
    <mergeCell ref="Q7:S7"/>
    <mergeCell ref="M8:O8"/>
    <mergeCell ref="Q8:S8"/>
    <mergeCell ref="C10:D10"/>
    <mergeCell ref="C11:D11"/>
    <mergeCell ref="C12:D12"/>
    <mergeCell ref="C13:D13"/>
    <mergeCell ref="C14:D14"/>
    <mergeCell ref="C15:D15"/>
    <mergeCell ref="A28:S28"/>
    <mergeCell ref="C17:D17"/>
    <mergeCell ref="C18:D18"/>
    <mergeCell ref="C19:D19"/>
    <mergeCell ref="C20:D20"/>
    <mergeCell ref="C21:D21"/>
    <mergeCell ref="C22:D22"/>
    <mergeCell ref="C23:D23"/>
    <mergeCell ref="C24:D24"/>
    <mergeCell ref="A25:O25"/>
    <mergeCell ref="A26:S26"/>
    <mergeCell ref="A27:S27"/>
    <mergeCell ref="A35:S36"/>
    <mergeCell ref="A37:I37"/>
    <mergeCell ref="J37:Q37"/>
    <mergeCell ref="R37:S37"/>
    <mergeCell ref="A29:S29"/>
    <mergeCell ref="A30:S30"/>
    <mergeCell ref="A31:S31"/>
    <mergeCell ref="A32:S32"/>
    <mergeCell ref="A33:S33"/>
    <mergeCell ref="A34:S34"/>
  </mergeCells>
  <conditionalFormatting sqref="H24:K24 H14:P23 C10:C13 E10:S10 A25 P24 E11:P13 Q11:S25">
    <cfRule type="containsErrors" dxfId="11" priority="12">
      <formula>ISERROR(A10)</formula>
    </cfRule>
  </conditionalFormatting>
  <conditionalFormatting sqref="H14:P23 C10:C13 E10:S10 P24 E11:P13 Q11:S24">
    <cfRule type="containsErrors" dxfId="10" priority="11">
      <formula>ISERROR(C10)</formula>
    </cfRule>
  </conditionalFormatting>
  <conditionalFormatting sqref="H10:S10 P24 H11:P23 Q11:S24">
    <cfRule type="containsErrors" dxfId="9" priority="10">
      <formula>ISERROR(H10)</formula>
    </cfRule>
  </conditionalFormatting>
  <conditionalFormatting sqref="H14:P23 C10:C13 E10:S10 P24 E11:P13 Q11:S24">
    <cfRule type="containsErrors" dxfId="8" priority="9">
      <formula>ISERROR(C10)</formula>
    </cfRule>
  </conditionalFormatting>
  <conditionalFormatting sqref="L24:P24">
    <cfRule type="containsErrors" dxfId="7" priority="8">
      <formula>ISERROR(L24)</formula>
    </cfRule>
  </conditionalFormatting>
  <conditionalFormatting sqref="L24:P24 C15:C24 E15:G24">
    <cfRule type="containsErrors" dxfId="6" priority="7">
      <formula>ISERROR(C15)</formula>
    </cfRule>
  </conditionalFormatting>
  <conditionalFormatting sqref="C14 E14:G14">
    <cfRule type="containsErrors" dxfId="5" priority="6">
      <formula>ISERROR(C14)</formula>
    </cfRule>
  </conditionalFormatting>
  <conditionalFormatting sqref="C14 E14:G14">
    <cfRule type="containsErrors" dxfId="4" priority="5">
      <formula>ISERROR(C14)</formula>
    </cfRule>
  </conditionalFormatting>
  <conditionalFormatting sqref="P10:P24">
    <cfRule type="cellIs" dxfId="3" priority="1" operator="greaterThan">
      <formula>100</formula>
    </cfRule>
    <cfRule type="cellIs" dxfId="2" priority="2" operator="lessThan">
      <formula>101</formula>
    </cfRule>
    <cfRule type="cellIs" dxfId="1" priority="3" operator="greaterThan">
      <formula>100</formula>
    </cfRule>
    <cfRule type="cellIs" dxfId="0" priority="4" operator="greaterThan">
      <formula>100</formula>
    </cfRule>
  </conditionalFormatting>
  <printOptions horizontalCentered="1" verticalCentered="1"/>
  <pageMargins left="0.70866141732283472" right="0.70866141732283472" top="0.78740157480314965" bottom="0.78740157480314965" header="0.31496062992125984" footer="0.31496062992125984"/>
  <pageSetup paperSize="9" scale="66" orientation="landscape" r:id="rId1"/>
  <headerFooter>
    <oddFooter>&amp;L&amp;F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332EC84-CA03-427A-AA28-3DF3403ADB34}">
          <x14:formula1>
            <xm:f>'Datenquelle Tierhaltung'!$B$4:$B$186</xm:f>
          </x14:formula1>
          <xm:sqref>C10:C24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6DCC5-C1B8-4590-A9C4-88F8EC74B62F}">
  <dimension ref="A1:F186"/>
  <sheetViews>
    <sheetView zoomScaleNormal="100" workbookViewId="0">
      <pane xSplit="1" ySplit="4" topLeftCell="B5" activePane="bottomRight" state="frozen"/>
      <selection pane="topRight" activeCell="B1" sqref="B1"/>
      <selection pane="bottomLeft" activeCell="A5" sqref="A5"/>
      <selection pane="bottomRight" activeCell="H7" sqref="H7"/>
    </sheetView>
  </sheetViews>
  <sheetFormatPr baseColWidth="10" defaultRowHeight="15" x14ac:dyDescent="0.2"/>
  <cols>
    <col min="1" max="1" width="22.625" style="60" customWidth="1"/>
    <col min="2" max="2" width="46.125" style="44" bestFit="1" customWidth="1"/>
    <col min="3" max="5" width="11" style="61"/>
    <col min="6" max="6" width="13.75" style="44" customWidth="1"/>
    <col min="7" max="16384" width="11" style="44"/>
  </cols>
  <sheetData>
    <row r="1" spans="1:6" ht="14.25" x14ac:dyDescent="0.2">
      <c r="A1" s="258" t="s">
        <v>69</v>
      </c>
      <c r="B1" s="258"/>
      <c r="C1" s="258"/>
      <c r="D1" s="258"/>
      <c r="E1" s="258"/>
      <c r="F1" s="258"/>
    </row>
    <row r="2" spans="1:6" s="45" customFormat="1" ht="36.75" customHeight="1" x14ac:dyDescent="0.2">
      <c r="A2" s="258" t="s">
        <v>70</v>
      </c>
      <c r="B2" s="258"/>
      <c r="C2" s="258"/>
      <c r="D2" s="258"/>
      <c r="E2" s="258"/>
      <c r="F2" s="258"/>
    </row>
    <row r="3" spans="1:6" s="50" customFormat="1" ht="22.5" x14ac:dyDescent="0.35">
      <c r="A3" s="259"/>
      <c r="B3" s="46"/>
      <c r="C3" s="47" t="s">
        <v>59</v>
      </c>
      <c r="D3" s="48" t="s">
        <v>60</v>
      </c>
      <c r="E3" s="48" t="s">
        <v>61</v>
      </c>
      <c r="F3" s="49" t="s">
        <v>76</v>
      </c>
    </row>
    <row r="4" spans="1:6" ht="15.75" thickBot="1" x14ac:dyDescent="0.3">
      <c r="A4" s="259"/>
      <c r="B4" s="51">
        <v>0</v>
      </c>
      <c r="C4" s="52">
        <v>0</v>
      </c>
      <c r="D4" s="52">
        <v>0</v>
      </c>
      <c r="E4" s="53">
        <v>0</v>
      </c>
      <c r="F4" s="53">
        <v>0</v>
      </c>
    </row>
    <row r="5" spans="1:6" ht="14.25" x14ac:dyDescent="0.2">
      <c r="A5" s="255" t="s">
        <v>217</v>
      </c>
      <c r="B5" s="54" t="s">
        <v>33</v>
      </c>
      <c r="C5" s="54">
        <v>16.600000000000001</v>
      </c>
      <c r="D5" s="54">
        <v>6.4</v>
      </c>
      <c r="E5" s="54">
        <v>15.3</v>
      </c>
      <c r="F5" s="55">
        <v>0.7</v>
      </c>
    </row>
    <row r="6" spans="1:6" ht="14.25" x14ac:dyDescent="0.2">
      <c r="A6" s="256"/>
      <c r="B6" s="56" t="s">
        <v>77</v>
      </c>
      <c r="C6" s="56">
        <v>22</v>
      </c>
      <c r="D6" s="56">
        <v>7.6</v>
      </c>
      <c r="E6" s="56">
        <v>22.6</v>
      </c>
      <c r="F6" s="57">
        <v>0.7</v>
      </c>
    </row>
    <row r="7" spans="1:6" ht="14.25" x14ac:dyDescent="0.2">
      <c r="A7" s="256"/>
      <c r="B7" s="56" t="s">
        <v>34</v>
      </c>
      <c r="C7" s="56">
        <v>47</v>
      </c>
      <c r="D7" s="56">
        <v>13.7</v>
      </c>
      <c r="E7" s="56">
        <v>57.6</v>
      </c>
      <c r="F7" s="57">
        <v>0.7</v>
      </c>
    </row>
    <row r="8" spans="1:6" ht="14.25" x14ac:dyDescent="0.2">
      <c r="A8" s="256"/>
      <c r="B8" s="56" t="s">
        <v>35</v>
      </c>
      <c r="C8" s="56">
        <v>72</v>
      </c>
      <c r="D8" s="56">
        <v>20.6</v>
      </c>
      <c r="E8" s="56">
        <v>93.6</v>
      </c>
      <c r="F8" s="57">
        <v>0.7</v>
      </c>
    </row>
    <row r="9" spans="1:6" ht="14.25" x14ac:dyDescent="0.2">
      <c r="A9" s="256"/>
      <c r="B9" s="56" t="s">
        <v>36</v>
      </c>
      <c r="C9" s="56">
        <v>84</v>
      </c>
      <c r="D9" s="56">
        <v>22.9</v>
      </c>
      <c r="E9" s="56">
        <v>99.6</v>
      </c>
      <c r="F9" s="57">
        <v>0.7</v>
      </c>
    </row>
    <row r="10" spans="1:6" ht="14.25" x14ac:dyDescent="0.2">
      <c r="A10" s="256"/>
      <c r="B10" s="56" t="s">
        <v>37</v>
      </c>
      <c r="C10" s="56">
        <v>44</v>
      </c>
      <c r="D10" s="56">
        <v>13.7</v>
      </c>
      <c r="E10" s="56">
        <v>48</v>
      </c>
      <c r="F10" s="57">
        <v>0.7</v>
      </c>
    </row>
    <row r="11" spans="1:6" ht="14.25" x14ac:dyDescent="0.2">
      <c r="A11" s="256"/>
      <c r="B11" s="56" t="s">
        <v>13</v>
      </c>
      <c r="C11" s="56">
        <v>67</v>
      </c>
      <c r="D11" s="56">
        <v>20.6</v>
      </c>
      <c r="E11" s="56">
        <v>73.2</v>
      </c>
      <c r="F11" s="57">
        <v>0.7</v>
      </c>
    </row>
    <row r="12" spans="1:6" ht="14.25" x14ac:dyDescent="0.2">
      <c r="A12" s="256"/>
      <c r="B12" s="56" t="s">
        <v>14</v>
      </c>
      <c r="C12" s="56">
        <v>77</v>
      </c>
      <c r="D12" s="56">
        <v>22.9</v>
      </c>
      <c r="E12" s="56">
        <v>84</v>
      </c>
      <c r="F12" s="57">
        <v>0.7</v>
      </c>
    </row>
    <row r="13" spans="1:6" ht="14.25" x14ac:dyDescent="0.2">
      <c r="A13" s="256"/>
      <c r="B13" s="56" t="s">
        <v>15</v>
      </c>
      <c r="C13" s="56">
        <v>43</v>
      </c>
      <c r="D13" s="56">
        <v>12.6</v>
      </c>
      <c r="E13" s="56">
        <v>52.8</v>
      </c>
      <c r="F13" s="57">
        <v>0.7</v>
      </c>
    </row>
    <row r="14" spans="1:6" ht="14.25" x14ac:dyDescent="0.2">
      <c r="A14" s="256"/>
      <c r="B14" s="56" t="s">
        <v>16</v>
      </c>
      <c r="C14" s="56">
        <v>66.5</v>
      </c>
      <c r="D14" s="56">
        <v>20.6</v>
      </c>
      <c r="E14" s="56">
        <v>83.4</v>
      </c>
      <c r="F14" s="57">
        <v>0.7</v>
      </c>
    </row>
    <row r="15" spans="1:6" ht="14.25" x14ac:dyDescent="0.2">
      <c r="A15" s="256"/>
      <c r="B15" s="56" t="s">
        <v>17</v>
      </c>
      <c r="C15" s="56">
        <v>77</v>
      </c>
      <c r="D15" s="56">
        <v>22.9</v>
      </c>
      <c r="E15" s="56">
        <v>91.8</v>
      </c>
      <c r="F15" s="57">
        <v>0.7</v>
      </c>
    </row>
    <row r="16" spans="1:6" ht="14.25" x14ac:dyDescent="0.2">
      <c r="A16" s="256"/>
      <c r="B16" s="56" t="s">
        <v>18</v>
      </c>
      <c r="C16" s="56">
        <v>39</v>
      </c>
      <c r="D16" s="56">
        <v>11.5</v>
      </c>
      <c r="E16" s="56">
        <v>48</v>
      </c>
      <c r="F16" s="57">
        <v>0.7</v>
      </c>
    </row>
    <row r="17" spans="1:6" ht="14.25" x14ac:dyDescent="0.2">
      <c r="A17" s="256"/>
      <c r="B17" s="56" t="s">
        <v>19</v>
      </c>
      <c r="C17" s="56">
        <v>61</v>
      </c>
      <c r="D17" s="56">
        <v>20.6</v>
      </c>
      <c r="E17" s="56">
        <v>73.2</v>
      </c>
      <c r="F17" s="57">
        <v>0.7</v>
      </c>
    </row>
    <row r="18" spans="1:6" thickBot="1" x14ac:dyDescent="0.25">
      <c r="A18" s="257"/>
      <c r="B18" s="58" t="s">
        <v>20</v>
      </c>
      <c r="C18" s="58">
        <v>70</v>
      </c>
      <c r="D18" s="58">
        <v>22.9</v>
      </c>
      <c r="E18" s="58">
        <v>84</v>
      </c>
      <c r="F18" s="59">
        <v>0.7</v>
      </c>
    </row>
    <row r="19" spans="1:6" ht="15" customHeight="1" x14ac:dyDescent="0.2">
      <c r="A19" s="255" t="s">
        <v>63</v>
      </c>
      <c r="B19" s="54" t="s">
        <v>21</v>
      </c>
      <c r="C19" s="54">
        <v>114</v>
      </c>
      <c r="D19" s="54">
        <v>36</v>
      </c>
      <c r="E19" s="54">
        <v>134</v>
      </c>
      <c r="F19" s="55">
        <v>0.7</v>
      </c>
    </row>
    <row r="20" spans="1:6" ht="14.25" x14ac:dyDescent="0.2">
      <c r="A20" s="256"/>
      <c r="B20" s="56" t="s">
        <v>22</v>
      </c>
      <c r="C20" s="56">
        <v>121.5</v>
      </c>
      <c r="D20" s="56">
        <v>39.5</v>
      </c>
      <c r="E20" s="56">
        <v>138</v>
      </c>
      <c r="F20" s="57">
        <v>0.7</v>
      </c>
    </row>
    <row r="21" spans="1:6" ht="14.25" x14ac:dyDescent="0.2">
      <c r="A21" s="256"/>
      <c r="B21" s="56" t="s">
        <v>23</v>
      </c>
      <c r="C21" s="56">
        <v>129</v>
      </c>
      <c r="D21" s="56">
        <v>43</v>
      </c>
      <c r="E21" s="56">
        <v>142</v>
      </c>
      <c r="F21" s="57">
        <v>0.7</v>
      </c>
    </row>
    <row r="22" spans="1:6" ht="14.25" x14ac:dyDescent="0.2">
      <c r="A22" s="256"/>
      <c r="B22" s="56" t="s">
        <v>24</v>
      </c>
      <c r="C22" s="56">
        <v>136</v>
      </c>
      <c r="D22" s="56">
        <v>45</v>
      </c>
      <c r="E22" s="56">
        <v>146</v>
      </c>
      <c r="F22" s="57">
        <v>0.7</v>
      </c>
    </row>
    <row r="23" spans="1:6" thickBot="1" x14ac:dyDescent="0.25">
      <c r="A23" s="257"/>
      <c r="B23" s="58" t="s">
        <v>25</v>
      </c>
      <c r="C23" s="58">
        <v>143</v>
      </c>
      <c r="D23" s="58">
        <v>47</v>
      </c>
      <c r="E23" s="58">
        <v>150</v>
      </c>
      <c r="F23" s="59">
        <v>0.7</v>
      </c>
    </row>
    <row r="24" spans="1:6" ht="15" customHeight="1" x14ac:dyDescent="0.2">
      <c r="A24" s="255" t="s">
        <v>64</v>
      </c>
      <c r="B24" s="54" t="s">
        <v>26</v>
      </c>
      <c r="C24" s="54">
        <v>108.5</v>
      </c>
      <c r="D24" s="54">
        <v>36.5</v>
      </c>
      <c r="E24" s="54">
        <v>121.5</v>
      </c>
      <c r="F24" s="55">
        <v>0.7</v>
      </c>
    </row>
    <row r="25" spans="1:6" ht="14.25" x14ac:dyDescent="0.2">
      <c r="A25" s="256"/>
      <c r="B25" s="56" t="s">
        <v>27</v>
      </c>
      <c r="C25" s="56">
        <v>115.8</v>
      </c>
      <c r="D25" s="56">
        <v>39.5</v>
      </c>
      <c r="E25" s="56">
        <v>126.3</v>
      </c>
      <c r="F25" s="57">
        <v>0.7</v>
      </c>
    </row>
    <row r="26" spans="1:6" ht="14.25" x14ac:dyDescent="0.2">
      <c r="A26" s="256"/>
      <c r="B26" s="56" t="s">
        <v>28</v>
      </c>
      <c r="C26" s="56">
        <v>123</v>
      </c>
      <c r="D26" s="56">
        <v>42.5</v>
      </c>
      <c r="E26" s="56">
        <v>131</v>
      </c>
      <c r="F26" s="57">
        <v>0.7</v>
      </c>
    </row>
    <row r="27" spans="1:6" ht="14.25" x14ac:dyDescent="0.2">
      <c r="A27" s="256"/>
      <c r="B27" s="56" t="s">
        <v>29</v>
      </c>
      <c r="C27" s="56">
        <v>130.80000000000001</v>
      </c>
      <c r="D27" s="56">
        <v>44.8</v>
      </c>
      <c r="E27" s="56">
        <v>135.80000000000001</v>
      </c>
      <c r="F27" s="57">
        <v>0.7</v>
      </c>
    </row>
    <row r="28" spans="1:6" ht="14.25" x14ac:dyDescent="0.2">
      <c r="A28" s="256"/>
      <c r="B28" s="56" t="s">
        <v>30</v>
      </c>
      <c r="C28" s="56">
        <v>138.5</v>
      </c>
      <c r="D28" s="56">
        <v>47</v>
      </c>
      <c r="E28" s="56">
        <v>140.5</v>
      </c>
      <c r="F28" s="57">
        <v>0.7</v>
      </c>
    </row>
    <row r="29" spans="1:6" ht="14.25" x14ac:dyDescent="0.2">
      <c r="A29" s="256"/>
      <c r="B29" s="56" t="s">
        <v>31</v>
      </c>
      <c r="C29" s="56">
        <v>147</v>
      </c>
      <c r="D29" s="56">
        <v>49.5</v>
      </c>
      <c r="E29" s="56">
        <v>145.19999999999999</v>
      </c>
      <c r="F29" s="57">
        <v>0.7</v>
      </c>
    </row>
    <row r="30" spans="1:6" thickBot="1" x14ac:dyDescent="0.25">
      <c r="A30" s="257"/>
      <c r="B30" s="58" t="s">
        <v>32</v>
      </c>
      <c r="C30" s="58">
        <v>155</v>
      </c>
      <c r="D30" s="58">
        <v>52</v>
      </c>
      <c r="E30" s="58">
        <v>149.9</v>
      </c>
      <c r="F30" s="59">
        <v>0.7</v>
      </c>
    </row>
    <row r="31" spans="1:6" ht="15" customHeight="1" x14ac:dyDescent="0.2">
      <c r="A31" s="255" t="s">
        <v>65</v>
      </c>
      <c r="B31" s="54" t="s">
        <v>38</v>
      </c>
      <c r="C31" s="54">
        <v>103</v>
      </c>
      <c r="D31" s="54">
        <v>37</v>
      </c>
      <c r="E31" s="54">
        <v>109</v>
      </c>
      <c r="F31" s="55">
        <v>0.7</v>
      </c>
    </row>
    <row r="32" spans="1:6" ht="14.25" x14ac:dyDescent="0.2">
      <c r="A32" s="256"/>
      <c r="B32" s="56" t="s">
        <v>39</v>
      </c>
      <c r="C32" s="56">
        <v>110</v>
      </c>
      <c r="D32" s="56">
        <v>39.5</v>
      </c>
      <c r="E32" s="56">
        <v>114.5</v>
      </c>
      <c r="F32" s="57">
        <v>0.7</v>
      </c>
    </row>
    <row r="33" spans="1:6" ht="14.25" x14ac:dyDescent="0.2">
      <c r="A33" s="256"/>
      <c r="B33" s="56" t="s">
        <v>40</v>
      </c>
      <c r="C33" s="56">
        <v>117</v>
      </c>
      <c r="D33" s="56">
        <v>42</v>
      </c>
      <c r="E33" s="56">
        <v>120</v>
      </c>
      <c r="F33" s="57">
        <v>0.7</v>
      </c>
    </row>
    <row r="34" spans="1:6" ht="14.25" x14ac:dyDescent="0.2">
      <c r="A34" s="256"/>
      <c r="B34" s="56" t="s">
        <v>41</v>
      </c>
      <c r="C34" s="56">
        <v>125.5</v>
      </c>
      <c r="D34" s="56">
        <v>44.5</v>
      </c>
      <c r="E34" s="56">
        <v>125.5</v>
      </c>
      <c r="F34" s="57">
        <v>0.7</v>
      </c>
    </row>
    <row r="35" spans="1:6" ht="14.25" x14ac:dyDescent="0.2">
      <c r="A35" s="256"/>
      <c r="B35" s="56" t="s">
        <v>42</v>
      </c>
      <c r="C35" s="56">
        <v>134</v>
      </c>
      <c r="D35" s="56">
        <v>47</v>
      </c>
      <c r="E35" s="56">
        <v>131</v>
      </c>
      <c r="F35" s="57">
        <v>0.7</v>
      </c>
    </row>
    <row r="36" spans="1:6" ht="14.25" x14ac:dyDescent="0.2">
      <c r="A36" s="256"/>
      <c r="B36" s="56" t="s">
        <v>43</v>
      </c>
      <c r="C36" s="56">
        <v>143.5</v>
      </c>
      <c r="D36" s="56">
        <v>49.5</v>
      </c>
      <c r="E36" s="56">
        <v>135.5</v>
      </c>
      <c r="F36" s="57">
        <v>0.7</v>
      </c>
    </row>
    <row r="37" spans="1:6" thickBot="1" x14ac:dyDescent="0.25">
      <c r="A37" s="257"/>
      <c r="B37" s="58" t="s">
        <v>44</v>
      </c>
      <c r="C37" s="58">
        <v>153</v>
      </c>
      <c r="D37" s="58">
        <v>52</v>
      </c>
      <c r="E37" s="58">
        <v>140</v>
      </c>
      <c r="F37" s="59">
        <v>0.7</v>
      </c>
    </row>
    <row r="38" spans="1:6" ht="15" customHeight="1" x14ac:dyDescent="0.2">
      <c r="A38" s="255" t="s">
        <v>66</v>
      </c>
      <c r="B38" s="54" t="s">
        <v>45</v>
      </c>
      <c r="C38" s="54">
        <v>76</v>
      </c>
      <c r="D38" s="54">
        <v>27</v>
      </c>
      <c r="E38" s="54">
        <v>84</v>
      </c>
      <c r="F38" s="55">
        <v>0.7</v>
      </c>
    </row>
    <row r="39" spans="1:6" ht="14.25" x14ac:dyDescent="0.2">
      <c r="A39" s="256"/>
      <c r="B39" s="56" t="s">
        <v>46</v>
      </c>
      <c r="C39" s="56">
        <v>83.5</v>
      </c>
      <c r="D39" s="56">
        <v>30</v>
      </c>
      <c r="E39" s="56">
        <v>90</v>
      </c>
      <c r="F39" s="57">
        <v>0.7</v>
      </c>
    </row>
    <row r="40" spans="1:6" ht="14.25" x14ac:dyDescent="0.2">
      <c r="A40" s="256"/>
      <c r="B40" s="56" t="s">
        <v>47</v>
      </c>
      <c r="C40" s="56">
        <v>91</v>
      </c>
      <c r="D40" s="56">
        <v>33</v>
      </c>
      <c r="E40" s="56">
        <v>96</v>
      </c>
      <c r="F40" s="57">
        <v>0.7</v>
      </c>
    </row>
    <row r="41" spans="1:6" ht="14.25" x14ac:dyDescent="0.2">
      <c r="A41" s="256"/>
      <c r="B41" s="56" t="s">
        <v>48</v>
      </c>
      <c r="C41" s="56">
        <v>101</v>
      </c>
      <c r="D41" s="56">
        <v>37.5</v>
      </c>
      <c r="E41" s="56">
        <v>102</v>
      </c>
      <c r="F41" s="57">
        <v>0.7</v>
      </c>
    </row>
    <row r="42" spans="1:6" thickBot="1" x14ac:dyDescent="0.25">
      <c r="A42" s="257"/>
      <c r="B42" s="58" t="s">
        <v>49</v>
      </c>
      <c r="C42" s="58">
        <v>111</v>
      </c>
      <c r="D42" s="58">
        <v>42</v>
      </c>
      <c r="E42" s="58">
        <v>108</v>
      </c>
      <c r="F42" s="59">
        <v>0.7</v>
      </c>
    </row>
    <row r="43" spans="1:6" ht="15" customHeight="1" x14ac:dyDescent="0.2">
      <c r="A43" s="255" t="s">
        <v>78</v>
      </c>
      <c r="B43" s="54" t="s">
        <v>79</v>
      </c>
      <c r="C43" s="54">
        <v>37</v>
      </c>
      <c r="D43" s="54">
        <v>14.2</v>
      </c>
      <c r="E43" s="54">
        <v>30</v>
      </c>
      <c r="F43" s="55">
        <v>0.7</v>
      </c>
    </row>
    <row r="44" spans="1:6" ht="14.25" x14ac:dyDescent="0.2">
      <c r="A44" s="256"/>
      <c r="B44" s="56" t="s">
        <v>80</v>
      </c>
      <c r="C44" s="56">
        <v>39</v>
      </c>
      <c r="D44" s="56">
        <v>14.3</v>
      </c>
      <c r="E44" s="56">
        <v>31.5</v>
      </c>
      <c r="F44" s="57">
        <v>0.7</v>
      </c>
    </row>
    <row r="45" spans="1:6" ht="14.25" x14ac:dyDescent="0.2">
      <c r="A45" s="256"/>
      <c r="B45" s="56" t="s">
        <v>81</v>
      </c>
      <c r="C45" s="56">
        <v>22</v>
      </c>
      <c r="D45" s="56">
        <v>7.6</v>
      </c>
      <c r="E45" s="56">
        <v>22.6</v>
      </c>
      <c r="F45" s="57">
        <v>0.7</v>
      </c>
    </row>
    <row r="46" spans="1:6" ht="14.25" x14ac:dyDescent="0.2">
      <c r="A46" s="256"/>
      <c r="B46" s="56" t="s">
        <v>82</v>
      </c>
      <c r="C46" s="56">
        <v>37.5</v>
      </c>
      <c r="D46" s="56">
        <v>14.9</v>
      </c>
      <c r="E46" s="56">
        <v>31.3</v>
      </c>
      <c r="F46" s="57">
        <v>0.7</v>
      </c>
    </row>
    <row r="47" spans="1:6" ht="14.25" x14ac:dyDescent="0.2">
      <c r="A47" s="256"/>
      <c r="B47" s="56" t="s">
        <v>83</v>
      </c>
      <c r="C47" s="56">
        <v>54.5</v>
      </c>
      <c r="D47" s="56">
        <v>20.5</v>
      </c>
      <c r="E47" s="56">
        <v>45.5</v>
      </c>
      <c r="F47" s="57">
        <v>0.7</v>
      </c>
    </row>
    <row r="48" spans="1:6" ht="14.25" x14ac:dyDescent="0.2">
      <c r="A48" s="256"/>
      <c r="B48" s="56" t="s">
        <v>84</v>
      </c>
      <c r="C48" s="56">
        <v>64</v>
      </c>
      <c r="D48" s="56">
        <v>21</v>
      </c>
      <c r="E48" s="56">
        <v>78</v>
      </c>
      <c r="F48" s="57">
        <v>0.7</v>
      </c>
    </row>
    <row r="49" spans="1:6" ht="14.25" x14ac:dyDescent="0.2">
      <c r="A49" s="256"/>
      <c r="B49" s="56" t="s">
        <v>85</v>
      </c>
      <c r="C49" s="56">
        <v>15.7</v>
      </c>
      <c r="D49" s="56">
        <v>5.4</v>
      </c>
      <c r="E49" s="56">
        <v>15</v>
      </c>
      <c r="F49" s="57">
        <v>0.7</v>
      </c>
    </row>
    <row r="50" spans="1:6" ht="14.25" x14ac:dyDescent="0.2">
      <c r="A50" s="256"/>
      <c r="B50" s="56" t="s">
        <v>86</v>
      </c>
      <c r="C50" s="56">
        <v>14.6</v>
      </c>
      <c r="D50" s="56">
        <v>4.5</v>
      </c>
      <c r="E50" s="56">
        <v>15</v>
      </c>
      <c r="F50" s="57">
        <v>0.7</v>
      </c>
    </row>
    <row r="51" spans="1:6" ht="14.25" x14ac:dyDescent="0.2">
      <c r="A51" s="256"/>
      <c r="B51" s="56" t="s">
        <v>50</v>
      </c>
      <c r="C51" s="56">
        <v>88</v>
      </c>
      <c r="D51" s="56">
        <v>26</v>
      </c>
      <c r="E51" s="56">
        <v>104</v>
      </c>
      <c r="F51" s="57">
        <v>0.7</v>
      </c>
    </row>
    <row r="52" spans="1:6" ht="14.25" x14ac:dyDescent="0.2">
      <c r="A52" s="256"/>
      <c r="B52" s="56" t="s">
        <v>51</v>
      </c>
      <c r="C52" s="56">
        <v>105</v>
      </c>
      <c r="D52" s="56">
        <v>31</v>
      </c>
      <c r="E52" s="56">
        <v>129</v>
      </c>
      <c r="F52" s="57">
        <v>0.7</v>
      </c>
    </row>
    <row r="53" spans="1:6" ht="14.25" x14ac:dyDescent="0.2">
      <c r="A53" s="256"/>
      <c r="B53" s="56" t="s">
        <v>87</v>
      </c>
      <c r="C53" s="56">
        <v>114</v>
      </c>
      <c r="D53" s="56">
        <v>33</v>
      </c>
      <c r="E53" s="56">
        <v>142</v>
      </c>
      <c r="F53" s="57">
        <v>0.7</v>
      </c>
    </row>
    <row r="54" spans="1:6" ht="14.25" x14ac:dyDescent="0.2">
      <c r="A54" s="256"/>
      <c r="B54" s="56" t="s">
        <v>88</v>
      </c>
      <c r="C54" s="56">
        <v>31</v>
      </c>
      <c r="D54" s="56">
        <v>12.7</v>
      </c>
      <c r="E54" s="56">
        <v>23</v>
      </c>
      <c r="F54" s="57">
        <v>0.7</v>
      </c>
    </row>
    <row r="55" spans="1:6" ht="14.25" x14ac:dyDescent="0.2">
      <c r="A55" s="256"/>
      <c r="B55" s="56" t="s">
        <v>89</v>
      </c>
      <c r="C55" s="56">
        <v>13</v>
      </c>
      <c r="D55" s="56">
        <v>6.5</v>
      </c>
      <c r="E55" s="56">
        <v>13</v>
      </c>
      <c r="F55" s="57">
        <v>0.7</v>
      </c>
    </row>
    <row r="56" spans="1:6" ht="14.25" x14ac:dyDescent="0.2">
      <c r="A56" s="256"/>
      <c r="B56" s="56" t="s">
        <v>90</v>
      </c>
      <c r="C56" s="56">
        <v>28</v>
      </c>
      <c r="D56" s="56">
        <v>10</v>
      </c>
      <c r="E56" s="56">
        <v>44</v>
      </c>
      <c r="F56" s="57">
        <v>0.7</v>
      </c>
    </row>
    <row r="57" spans="1:6" ht="14.25" x14ac:dyDescent="0.2">
      <c r="A57" s="256"/>
      <c r="B57" s="56" t="s">
        <v>91</v>
      </c>
      <c r="C57" s="56">
        <v>39</v>
      </c>
      <c r="D57" s="56">
        <v>14</v>
      </c>
      <c r="E57" s="56">
        <v>60</v>
      </c>
      <c r="F57" s="57">
        <v>0.7</v>
      </c>
    </row>
    <row r="58" spans="1:6" ht="14.25" x14ac:dyDescent="0.2">
      <c r="A58" s="256"/>
      <c r="B58" s="56" t="s">
        <v>92</v>
      </c>
      <c r="C58" s="56">
        <v>49</v>
      </c>
      <c r="D58" s="56">
        <v>17</v>
      </c>
      <c r="E58" s="56">
        <v>70</v>
      </c>
      <c r="F58" s="57">
        <v>0.7</v>
      </c>
    </row>
    <row r="59" spans="1:6" ht="14.25" x14ac:dyDescent="0.2">
      <c r="A59" s="256"/>
      <c r="B59" s="56" t="s">
        <v>93</v>
      </c>
      <c r="C59" s="56">
        <v>10</v>
      </c>
      <c r="D59" s="56">
        <v>4</v>
      </c>
      <c r="E59" s="56">
        <v>11</v>
      </c>
      <c r="F59" s="57">
        <v>0.7</v>
      </c>
    </row>
    <row r="60" spans="1:6" ht="14.25" x14ac:dyDescent="0.2">
      <c r="A60" s="256"/>
      <c r="B60" s="56" t="s">
        <v>94</v>
      </c>
      <c r="C60" s="56">
        <v>12</v>
      </c>
      <c r="D60" s="56">
        <v>4</v>
      </c>
      <c r="E60" s="56">
        <v>15</v>
      </c>
      <c r="F60" s="57">
        <v>0.7</v>
      </c>
    </row>
    <row r="61" spans="1:6" ht="14.25" x14ac:dyDescent="0.2">
      <c r="A61" s="256"/>
      <c r="B61" s="56" t="s">
        <v>95</v>
      </c>
      <c r="C61" s="56">
        <v>18</v>
      </c>
      <c r="D61" s="56">
        <v>6</v>
      </c>
      <c r="E61" s="56">
        <v>28</v>
      </c>
      <c r="F61" s="57">
        <v>0.7</v>
      </c>
    </row>
    <row r="62" spans="1:6" thickBot="1" x14ac:dyDescent="0.25">
      <c r="A62" s="257"/>
      <c r="B62" s="58" t="s">
        <v>96</v>
      </c>
      <c r="C62" s="58">
        <v>25</v>
      </c>
      <c r="D62" s="58">
        <v>8</v>
      </c>
      <c r="E62" s="58">
        <v>34</v>
      </c>
      <c r="F62" s="59">
        <v>0.7</v>
      </c>
    </row>
    <row r="63" spans="1:6" ht="15" customHeight="1" x14ac:dyDescent="0.2">
      <c r="A63" s="255" t="s">
        <v>62</v>
      </c>
      <c r="B63" s="54" t="s">
        <v>52</v>
      </c>
      <c r="C63" s="54">
        <v>53.6</v>
      </c>
      <c r="D63" s="54">
        <v>23.4</v>
      </c>
      <c r="E63" s="54">
        <v>67</v>
      </c>
      <c r="F63" s="55">
        <v>0.55000000000000004</v>
      </c>
    </row>
    <row r="64" spans="1:6" ht="14.25" x14ac:dyDescent="0.2">
      <c r="A64" s="256"/>
      <c r="B64" s="56" t="s">
        <v>53</v>
      </c>
      <c r="C64" s="56">
        <v>33.4</v>
      </c>
      <c r="D64" s="56">
        <v>15.3</v>
      </c>
      <c r="E64" s="56">
        <v>51</v>
      </c>
      <c r="F64" s="57">
        <v>0.55000000000000004</v>
      </c>
    </row>
    <row r="65" spans="1:6" ht="14.25" x14ac:dyDescent="0.2">
      <c r="A65" s="256"/>
      <c r="B65" s="56" t="s">
        <v>97</v>
      </c>
      <c r="C65" s="56">
        <v>63.5</v>
      </c>
      <c r="D65" s="56">
        <v>28</v>
      </c>
      <c r="E65" s="56">
        <v>73.7</v>
      </c>
      <c r="F65" s="57">
        <v>0.55000000000000004</v>
      </c>
    </row>
    <row r="66" spans="1:6" ht="14.25" x14ac:dyDescent="0.2">
      <c r="A66" s="256"/>
      <c r="B66" s="56" t="s">
        <v>98</v>
      </c>
      <c r="C66" s="56">
        <v>42.3</v>
      </c>
      <c r="D66" s="56">
        <v>18.399999999999999</v>
      </c>
      <c r="E66" s="56">
        <v>56.3</v>
      </c>
      <c r="F66" s="57">
        <v>0.55000000000000004</v>
      </c>
    </row>
    <row r="67" spans="1:6" ht="14.25" x14ac:dyDescent="0.2">
      <c r="A67" s="256"/>
      <c r="B67" s="56" t="s">
        <v>99</v>
      </c>
      <c r="C67" s="56">
        <v>44.5</v>
      </c>
      <c r="D67" s="56">
        <v>18.899999999999999</v>
      </c>
      <c r="E67" s="56">
        <v>54.3</v>
      </c>
      <c r="F67" s="57">
        <v>0.55000000000000004</v>
      </c>
    </row>
    <row r="68" spans="1:6" thickBot="1" x14ac:dyDescent="0.25">
      <c r="A68" s="257"/>
      <c r="B68" s="58" t="s">
        <v>100</v>
      </c>
      <c r="C68" s="58">
        <v>31.6</v>
      </c>
      <c r="D68" s="58">
        <v>13.5</v>
      </c>
      <c r="E68" s="58">
        <v>42</v>
      </c>
      <c r="F68" s="59">
        <v>0.55000000000000004</v>
      </c>
    </row>
    <row r="69" spans="1:6" ht="15" customHeight="1" x14ac:dyDescent="0.2">
      <c r="A69" s="255" t="s">
        <v>101</v>
      </c>
      <c r="B69" s="54" t="s">
        <v>54</v>
      </c>
      <c r="C69" s="54">
        <v>5.9</v>
      </c>
      <c r="D69" s="54">
        <v>1.9</v>
      </c>
      <c r="E69" s="54">
        <v>6.5</v>
      </c>
      <c r="F69" s="55">
        <v>0.55000000000000004</v>
      </c>
    </row>
    <row r="70" spans="1:6" ht="14.25" x14ac:dyDescent="0.2">
      <c r="A70" s="256"/>
      <c r="B70" s="56" t="s">
        <v>55</v>
      </c>
      <c r="C70" s="56">
        <v>14.2</v>
      </c>
      <c r="D70" s="56">
        <v>4.3</v>
      </c>
      <c r="E70" s="56">
        <v>15.5</v>
      </c>
      <c r="F70" s="57">
        <v>0.55000000000000004</v>
      </c>
    </row>
    <row r="71" spans="1:6" ht="14.25" x14ac:dyDescent="0.2">
      <c r="A71" s="256"/>
      <c r="B71" s="56" t="s">
        <v>56</v>
      </c>
      <c r="C71" s="56">
        <v>20.100000000000001</v>
      </c>
      <c r="D71" s="56">
        <v>6.2</v>
      </c>
      <c r="E71" s="56">
        <v>22</v>
      </c>
      <c r="F71" s="57">
        <v>0.55000000000000004</v>
      </c>
    </row>
    <row r="72" spans="1:6" ht="14.25" x14ac:dyDescent="0.2">
      <c r="A72" s="256"/>
      <c r="B72" s="56" t="s">
        <v>57</v>
      </c>
      <c r="C72" s="56">
        <v>17.600000000000001</v>
      </c>
      <c r="D72" s="56">
        <v>5</v>
      </c>
      <c r="E72" s="56">
        <v>17</v>
      </c>
      <c r="F72" s="57">
        <v>0.55000000000000004</v>
      </c>
    </row>
    <row r="73" spans="1:6" ht="14.25" x14ac:dyDescent="0.2">
      <c r="A73" s="256"/>
      <c r="B73" s="56" t="s">
        <v>58</v>
      </c>
      <c r="C73" s="56">
        <v>15.2</v>
      </c>
      <c r="D73" s="56">
        <v>5.7</v>
      </c>
      <c r="E73" s="56">
        <v>18</v>
      </c>
      <c r="F73" s="57">
        <v>0.55000000000000004</v>
      </c>
    </row>
    <row r="74" spans="1:6" ht="14.25" x14ac:dyDescent="0.2">
      <c r="A74" s="256"/>
      <c r="B74" s="56" t="s">
        <v>102</v>
      </c>
      <c r="C74" s="56">
        <v>15.8</v>
      </c>
      <c r="D74" s="56">
        <v>4.5</v>
      </c>
      <c r="E74" s="56">
        <v>17.600000000000001</v>
      </c>
      <c r="F74" s="57">
        <v>0.55000000000000004</v>
      </c>
    </row>
    <row r="75" spans="1:6" ht="14.25" x14ac:dyDescent="0.2">
      <c r="A75" s="256"/>
      <c r="B75" s="56" t="s">
        <v>103</v>
      </c>
      <c r="C75" s="56">
        <v>5.8</v>
      </c>
      <c r="D75" s="56">
        <v>1.7</v>
      </c>
      <c r="E75" s="56">
        <v>6.4</v>
      </c>
      <c r="F75" s="57">
        <v>0.55000000000000004</v>
      </c>
    </row>
    <row r="76" spans="1:6" ht="14.25" x14ac:dyDescent="0.2">
      <c r="A76" s="256"/>
      <c r="B76" s="56" t="s">
        <v>104</v>
      </c>
      <c r="C76" s="56">
        <v>22.7</v>
      </c>
      <c r="D76" s="56">
        <v>7.2</v>
      </c>
      <c r="E76" s="56">
        <v>27</v>
      </c>
      <c r="F76" s="57">
        <v>0.55000000000000004</v>
      </c>
    </row>
    <row r="77" spans="1:6" ht="14.25" x14ac:dyDescent="0.2">
      <c r="A77" s="256"/>
      <c r="B77" s="56" t="s">
        <v>105</v>
      </c>
      <c r="C77" s="56">
        <v>8.3000000000000007</v>
      </c>
      <c r="D77" s="56">
        <v>2.7</v>
      </c>
      <c r="E77" s="56">
        <v>9.9</v>
      </c>
      <c r="F77" s="57">
        <v>0.55000000000000004</v>
      </c>
    </row>
    <row r="78" spans="1:6" thickBot="1" x14ac:dyDescent="0.25">
      <c r="A78" s="257"/>
      <c r="B78" s="58" t="s">
        <v>106</v>
      </c>
      <c r="C78" s="58">
        <v>22.7</v>
      </c>
      <c r="D78" s="58">
        <v>7.2</v>
      </c>
      <c r="E78" s="58">
        <v>27</v>
      </c>
      <c r="F78" s="59">
        <v>0.55000000000000004</v>
      </c>
    </row>
    <row r="79" spans="1:6" ht="14.25" customHeight="1" x14ac:dyDescent="0.2">
      <c r="A79" s="255" t="s">
        <v>107</v>
      </c>
      <c r="B79" s="54" t="s">
        <v>108</v>
      </c>
      <c r="C79" s="54">
        <v>13.5</v>
      </c>
      <c r="D79" s="54">
        <v>5.8</v>
      </c>
      <c r="E79" s="54">
        <v>6.7</v>
      </c>
      <c r="F79" s="55">
        <v>0.7</v>
      </c>
    </row>
    <row r="80" spans="1:6" ht="14.25" x14ac:dyDescent="0.2">
      <c r="A80" s="256"/>
      <c r="B80" s="56" t="s">
        <v>109</v>
      </c>
      <c r="C80" s="56">
        <v>13</v>
      </c>
      <c r="D80" s="56">
        <v>5</v>
      </c>
      <c r="E80" s="56">
        <v>6.5</v>
      </c>
      <c r="F80" s="57">
        <v>0.7</v>
      </c>
    </row>
    <row r="81" spans="1:6" ht="14.25" x14ac:dyDescent="0.2">
      <c r="A81" s="256"/>
      <c r="B81" s="56" t="s">
        <v>110</v>
      </c>
      <c r="C81" s="56">
        <v>11.7</v>
      </c>
      <c r="D81" s="56">
        <v>4.5999999999999996</v>
      </c>
      <c r="E81" s="56">
        <v>6.3</v>
      </c>
      <c r="F81" s="57">
        <v>0.7</v>
      </c>
    </row>
    <row r="82" spans="1:6" ht="14.25" x14ac:dyDescent="0.2">
      <c r="A82" s="256"/>
      <c r="B82" s="56" t="s">
        <v>111</v>
      </c>
      <c r="C82" s="56">
        <v>14.1</v>
      </c>
      <c r="D82" s="56">
        <v>6</v>
      </c>
      <c r="E82" s="56">
        <v>7</v>
      </c>
      <c r="F82" s="57">
        <v>0.7</v>
      </c>
    </row>
    <row r="83" spans="1:6" ht="14.25" x14ac:dyDescent="0.2">
      <c r="A83" s="256"/>
      <c r="B83" s="56" t="s">
        <v>112</v>
      </c>
      <c r="C83" s="56">
        <v>13.4</v>
      </c>
      <c r="D83" s="56">
        <v>5.0999999999999996</v>
      </c>
      <c r="E83" s="56">
        <v>6.8</v>
      </c>
      <c r="F83" s="57">
        <v>0.7</v>
      </c>
    </row>
    <row r="84" spans="1:6" ht="14.25" x14ac:dyDescent="0.2">
      <c r="A84" s="256"/>
      <c r="B84" s="56" t="s">
        <v>113</v>
      </c>
      <c r="C84" s="56">
        <v>12.1</v>
      </c>
      <c r="D84" s="56">
        <v>4.7</v>
      </c>
      <c r="E84" s="56">
        <v>6.6</v>
      </c>
      <c r="F84" s="57">
        <v>0.7</v>
      </c>
    </row>
    <row r="85" spans="1:6" ht="14.25" x14ac:dyDescent="0.2">
      <c r="A85" s="256"/>
      <c r="B85" s="56" t="s">
        <v>114</v>
      </c>
      <c r="C85" s="56">
        <v>15.4</v>
      </c>
      <c r="D85" s="56">
        <v>6.3</v>
      </c>
      <c r="E85" s="56">
        <v>7.5</v>
      </c>
      <c r="F85" s="57">
        <v>0.7</v>
      </c>
    </row>
    <row r="86" spans="1:6" ht="14.25" x14ac:dyDescent="0.2">
      <c r="A86" s="256"/>
      <c r="B86" s="56" t="s">
        <v>115</v>
      </c>
      <c r="C86" s="56">
        <v>14.8</v>
      </c>
      <c r="D86" s="56">
        <v>5.4</v>
      </c>
      <c r="E86" s="56">
        <v>7.3</v>
      </c>
      <c r="F86" s="57">
        <v>0.7</v>
      </c>
    </row>
    <row r="87" spans="1:6" ht="14.25" x14ac:dyDescent="0.2">
      <c r="A87" s="256"/>
      <c r="B87" s="56" t="s">
        <v>116</v>
      </c>
      <c r="C87" s="56">
        <v>13.7</v>
      </c>
      <c r="D87" s="56">
        <v>4.9000000000000004</v>
      </c>
      <c r="E87" s="56">
        <v>7.1</v>
      </c>
      <c r="F87" s="57">
        <v>0.7</v>
      </c>
    </row>
    <row r="88" spans="1:6" ht="14.25" x14ac:dyDescent="0.2">
      <c r="A88" s="256"/>
      <c r="B88" s="56" t="s">
        <v>117</v>
      </c>
      <c r="C88" s="56">
        <v>16.2</v>
      </c>
      <c r="D88" s="56">
        <v>6.5</v>
      </c>
      <c r="E88" s="56">
        <v>8</v>
      </c>
      <c r="F88" s="57">
        <v>0.7</v>
      </c>
    </row>
    <row r="89" spans="1:6" ht="14.25" x14ac:dyDescent="0.2">
      <c r="A89" s="256"/>
      <c r="B89" s="56" t="s">
        <v>118</v>
      </c>
      <c r="C89" s="56">
        <v>15.6</v>
      </c>
      <c r="D89" s="56">
        <v>5.6</v>
      </c>
      <c r="E89" s="56">
        <v>7.8</v>
      </c>
      <c r="F89" s="57">
        <v>0.7</v>
      </c>
    </row>
    <row r="90" spans="1:6" ht="14.25" x14ac:dyDescent="0.2">
      <c r="A90" s="256"/>
      <c r="B90" s="56" t="s">
        <v>119</v>
      </c>
      <c r="C90" s="56">
        <v>14</v>
      </c>
      <c r="D90" s="56">
        <v>5.0999999999999996</v>
      </c>
      <c r="E90" s="56">
        <v>7.5</v>
      </c>
      <c r="F90" s="57">
        <v>0.7</v>
      </c>
    </row>
    <row r="91" spans="1:6" ht="14.25" x14ac:dyDescent="0.2">
      <c r="A91" s="256"/>
      <c r="B91" s="56" t="s">
        <v>120</v>
      </c>
      <c r="C91" s="56">
        <v>14.9</v>
      </c>
      <c r="D91" s="56">
        <v>6.1</v>
      </c>
      <c r="E91" s="56">
        <v>8.3000000000000007</v>
      </c>
      <c r="F91" s="57">
        <v>0.7</v>
      </c>
    </row>
    <row r="92" spans="1:6" ht="14.25" x14ac:dyDescent="0.2">
      <c r="A92" s="256"/>
      <c r="B92" s="56" t="s">
        <v>121</v>
      </c>
      <c r="C92" s="56">
        <v>14.3</v>
      </c>
      <c r="D92" s="56">
        <v>5.5</v>
      </c>
      <c r="E92" s="56">
        <v>8.1</v>
      </c>
      <c r="F92" s="57">
        <v>0.7</v>
      </c>
    </row>
    <row r="93" spans="1:6" ht="14.25" x14ac:dyDescent="0.2">
      <c r="A93" s="256"/>
      <c r="B93" s="56" t="s">
        <v>122</v>
      </c>
      <c r="C93" s="56">
        <v>14.5</v>
      </c>
      <c r="D93" s="56">
        <v>5.9</v>
      </c>
      <c r="E93" s="56">
        <v>8.3000000000000007</v>
      </c>
      <c r="F93" s="57">
        <v>0.7</v>
      </c>
    </row>
    <row r="94" spans="1:6" ht="14.25" x14ac:dyDescent="0.2">
      <c r="A94" s="256"/>
      <c r="B94" s="56" t="s">
        <v>123</v>
      </c>
      <c r="C94" s="56">
        <v>14</v>
      </c>
      <c r="D94" s="56">
        <v>5.3</v>
      </c>
      <c r="E94" s="56">
        <v>8.1999999999999993</v>
      </c>
      <c r="F94" s="57">
        <v>0.7</v>
      </c>
    </row>
    <row r="95" spans="1:6" ht="14.25" x14ac:dyDescent="0.2">
      <c r="A95" s="256"/>
      <c r="B95" s="56" t="s">
        <v>124</v>
      </c>
      <c r="C95" s="56">
        <v>15.1</v>
      </c>
      <c r="D95" s="56">
        <v>6.2</v>
      </c>
      <c r="E95" s="56">
        <v>8.1</v>
      </c>
      <c r="F95" s="57">
        <v>0.7</v>
      </c>
    </row>
    <row r="96" spans="1:6" ht="14.25" x14ac:dyDescent="0.2">
      <c r="A96" s="256"/>
      <c r="B96" s="56" t="s">
        <v>125</v>
      </c>
      <c r="C96" s="56">
        <v>14.6</v>
      </c>
      <c r="D96" s="56">
        <v>5.6</v>
      </c>
      <c r="E96" s="56">
        <v>7.9</v>
      </c>
      <c r="F96" s="57">
        <v>0.7</v>
      </c>
    </row>
    <row r="97" spans="1:6" ht="14.25" x14ac:dyDescent="0.2">
      <c r="A97" s="256"/>
      <c r="B97" s="56" t="s">
        <v>126</v>
      </c>
      <c r="C97" s="56">
        <v>22.1</v>
      </c>
      <c r="D97" s="56">
        <v>9.6</v>
      </c>
      <c r="E97" s="56">
        <v>8.8000000000000007</v>
      </c>
      <c r="F97" s="57">
        <v>0.7</v>
      </c>
    </row>
    <row r="98" spans="1:6" ht="14.25" x14ac:dyDescent="0.2">
      <c r="A98" s="256"/>
      <c r="B98" s="56" t="s">
        <v>127</v>
      </c>
      <c r="C98" s="56">
        <v>27.1</v>
      </c>
      <c r="D98" s="56">
        <v>12.6</v>
      </c>
      <c r="E98" s="56">
        <v>12.8</v>
      </c>
      <c r="F98" s="57">
        <v>0.7</v>
      </c>
    </row>
    <row r="99" spans="1:6" ht="14.25" x14ac:dyDescent="0.2">
      <c r="A99" s="256"/>
      <c r="B99" s="56" t="s">
        <v>128</v>
      </c>
      <c r="C99" s="56">
        <v>24</v>
      </c>
      <c r="D99" s="56">
        <v>11</v>
      </c>
      <c r="E99" s="56">
        <v>11.6</v>
      </c>
      <c r="F99" s="57">
        <v>0.7</v>
      </c>
    </row>
    <row r="100" spans="1:6" ht="14.25" x14ac:dyDescent="0.2">
      <c r="A100" s="256"/>
      <c r="B100" s="56" t="s">
        <v>129</v>
      </c>
      <c r="C100" s="56">
        <v>23</v>
      </c>
      <c r="D100" s="56">
        <v>10.3</v>
      </c>
      <c r="E100" s="56">
        <v>11.6</v>
      </c>
      <c r="F100" s="57">
        <v>0.7</v>
      </c>
    </row>
    <row r="101" spans="1:6" ht="14.25" x14ac:dyDescent="0.2">
      <c r="A101" s="256"/>
      <c r="B101" s="56" t="s">
        <v>130</v>
      </c>
      <c r="C101" s="56">
        <v>27.3</v>
      </c>
      <c r="D101" s="56">
        <v>12.6</v>
      </c>
      <c r="E101" s="56">
        <v>12.8</v>
      </c>
      <c r="F101" s="57">
        <v>0.7</v>
      </c>
    </row>
    <row r="102" spans="1:6" ht="14.25" x14ac:dyDescent="0.2">
      <c r="A102" s="256"/>
      <c r="B102" s="56" t="s">
        <v>131</v>
      </c>
      <c r="C102" s="56">
        <v>24.1</v>
      </c>
      <c r="D102" s="56">
        <v>11.2</v>
      </c>
      <c r="E102" s="56">
        <v>11.6</v>
      </c>
      <c r="F102" s="57">
        <v>0.7</v>
      </c>
    </row>
    <row r="103" spans="1:6" ht="14.25" x14ac:dyDescent="0.2">
      <c r="A103" s="256"/>
      <c r="B103" s="56" t="s">
        <v>132</v>
      </c>
      <c r="C103" s="56">
        <v>23.1</v>
      </c>
      <c r="D103" s="56">
        <v>10.3</v>
      </c>
      <c r="E103" s="56">
        <v>11.6</v>
      </c>
      <c r="F103" s="57">
        <v>0.7</v>
      </c>
    </row>
    <row r="104" spans="1:6" ht="14.25" x14ac:dyDescent="0.2">
      <c r="A104" s="256"/>
      <c r="B104" s="56" t="s">
        <v>133</v>
      </c>
      <c r="C104" s="56">
        <v>27.5</v>
      </c>
      <c r="D104" s="56">
        <v>12.8</v>
      </c>
      <c r="E104" s="56">
        <v>13.1</v>
      </c>
      <c r="F104" s="57">
        <v>0.7</v>
      </c>
    </row>
    <row r="105" spans="1:6" ht="14.25" x14ac:dyDescent="0.2">
      <c r="A105" s="256"/>
      <c r="B105" s="56" t="s">
        <v>134</v>
      </c>
      <c r="C105" s="56">
        <v>24.2</v>
      </c>
      <c r="D105" s="56">
        <v>11.2</v>
      </c>
      <c r="E105" s="56">
        <v>11.8</v>
      </c>
      <c r="F105" s="57">
        <v>0.7</v>
      </c>
    </row>
    <row r="106" spans="1:6" ht="14.25" x14ac:dyDescent="0.2">
      <c r="A106" s="256"/>
      <c r="B106" s="56" t="s">
        <v>135</v>
      </c>
      <c r="C106" s="56">
        <v>23.2</v>
      </c>
      <c r="D106" s="56">
        <v>10.3</v>
      </c>
      <c r="E106" s="56">
        <v>11.8</v>
      </c>
      <c r="F106" s="57">
        <v>0.7</v>
      </c>
    </row>
    <row r="107" spans="1:6" ht="14.25" x14ac:dyDescent="0.2">
      <c r="A107" s="256"/>
      <c r="B107" s="56" t="s">
        <v>136</v>
      </c>
      <c r="C107" s="56">
        <v>39.200000000000003</v>
      </c>
      <c r="D107" s="56">
        <v>17.2</v>
      </c>
      <c r="E107" s="56">
        <v>19.899999999999999</v>
      </c>
      <c r="F107" s="57">
        <v>0.7</v>
      </c>
    </row>
    <row r="108" spans="1:6" ht="14.25" x14ac:dyDescent="0.2">
      <c r="A108" s="256"/>
      <c r="B108" s="56" t="s">
        <v>137</v>
      </c>
      <c r="C108" s="56">
        <v>35.1</v>
      </c>
      <c r="D108" s="56">
        <v>15.3</v>
      </c>
      <c r="E108" s="56">
        <v>18.3</v>
      </c>
      <c r="F108" s="57">
        <v>0.7</v>
      </c>
    </row>
    <row r="109" spans="1:6" ht="14.25" x14ac:dyDescent="0.2">
      <c r="A109" s="256"/>
      <c r="B109" s="56" t="s">
        <v>138</v>
      </c>
      <c r="C109" s="56">
        <v>33.5</v>
      </c>
      <c r="D109" s="56">
        <v>14</v>
      </c>
      <c r="E109" s="56">
        <v>18.3</v>
      </c>
      <c r="F109" s="57">
        <v>0.7</v>
      </c>
    </row>
    <row r="110" spans="1:6" ht="14.25" x14ac:dyDescent="0.2">
      <c r="A110" s="256"/>
      <c r="B110" s="56" t="s">
        <v>139</v>
      </c>
      <c r="C110" s="56">
        <v>41.1</v>
      </c>
      <c r="D110" s="56">
        <v>19.899999999999999</v>
      </c>
      <c r="E110" s="56">
        <v>21.1</v>
      </c>
      <c r="F110" s="57">
        <v>0.7</v>
      </c>
    </row>
    <row r="111" spans="1:6" ht="14.25" x14ac:dyDescent="0.2">
      <c r="A111" s="256"/>
      <c r="B111" s="56" t="s">
        <v>140</v>
      </c>
      <c r="C111" s="56">
        <v>36.799999999999997</v>
      </c>
      <c r="D111" s="56">
        <v>16</v>
      </c>
      <c r="E111" s="56">
        <v>19.5</v>
      </c>
      <c r="F111" s="57">
        <v>0.7</v>
      </c>
    </row>
    <row r="112" spans="1:6" ht="14.25" x14ac:dyDescent="0.2">
      <c r="A112" s="256"/>
      <c r="B112" s="56" t="s">
        <v>141</v>
      </c>
      <c r="C112" s="56">
        <v>35</v>
      </c>
      <c r="D112" s="56">
        <v>14.7</v>
      </c>
      <c r="E112" s="56">
        <v>19.5</v>
      </c>
      <c r="F112" s="57">
        <v>0.7</v>
      </c>
    </row>
    <row r="113" spans="1:6" ht="14.25" x14ac:dyDescent="0.2">
      <c r="A113" s="256"/>
      <c r="B113" s="56" t="s">
        <v>142</v>
      </c>
      <c r="C113" s="56">
        <v>42.9</v>
      </c>
      <c r="D113" s="56">
        <v>18.600000000000001</v>
      </c>
      <c r="E113" s="56">
        <v>21.3</v>
      </c>
      <c r="F113" s="57">
        <v>0.7</v>
      </c>
    </row>
    <row r="114" spans="1:6" ht="14.25" x14ac:dyDescent="0.2">
      <c r="A114" s="256"/>
      <c r="B114" s="56" t="s">
        <v>143</v>
      </c>
      <c r="C114" s="56">
        <v>38.4</v>
      </c>
      <c r="D114" s="56">
        <v>16.7</v>
      </c>
      <c r="E114" s="56">
        <v>20.7</v>
      </c>
      <c r="F114" s="57">
        <v>0.7</v>
      </c>
    </row>
    <row r="115" spans="1:6" ht="14.25" x14ac:dyDescent="0.2">
      <c r="A115" s="256"/>
      <c r="B115" s="56" t="s">
        <v>144</v>
      </c>
      <c r="C115" s="56">
        <v>36.6</v>
      </c>
      <c r="D115" s="56">
        <v>15.1</v>
      </c>
      <c r="E115" s="56">
        <v>20.7</v>
      </c>
      <c r="F115" s="57">
        <v>0.7</v>
      </c>
    </row>
    <row r="116" spans="1:6" ht="14.25" x14ac:dyDescent="0.2">
      <c r="A116" s="256"/>
      <c r="B116" s="56" t="s">
        <v>145</v>
      </c>
      <c r="C116" s="56">
        <v>4.5</v>
      </c>
      <c r="D116" s="56">
        <v>1.64</v>
      </c>
      <c r="E116" s="56">
        <v>2.7</v>
      </c>
      <c r="F116" s="57">
        <v>0.7</v>
      </c>
    </row>
    <row r="117" spans="1:6" ht="14.25" x14ac:dyDescent="0.2">
      <c r="A117" s="256"/>
      <c r="B117" s="56" t="s">
        <v>146</v>
      </c>
      <c r="C117" s="56">
        <v>4.2</v>
      </c>
      <c r="D117" s="56">
        <v>1.61</v>
      </c>
      <c r="E117" s="56">
        <v>2.6</v>
      </c>
      <c r="F117" s="57">
        <v>0.7</v>
      </c>
    </row>
    <row r="118" spans="1:6" ht="14.25" x14ac:dyDescent="0.2">
      <c r="A118" s="256"/>
      <c r="B118" s="56" t="s">
        <v>147</v>
      </c>
      <c r="C118" s="56">
        <v>3.9</v>
      </c>
      <c r="D118" s="56">
        <v>1.3</v>
      </c>
      <c r="E118" s="56">
        <v>2.6</v>
      </c>
      <c r="F118" s="57">
        <v>0.7</v>
      </c>
    </row>
    <row r="119" spans="1:6" ht="14.25" x14ac:dyDescent="0.2">
      <c r="A119" s="256"/>
      <c r="B119" s="56" t="s">
        <v>148</v>
      </c>
      <c r="C119" s="56">
        <v>4.7</v>
      </c>
      <c r="D119" s="56">
        <v>1.8</v>
      </c>
      <c r="E119" s="56">
        <v>2.9</v>
      </c>
      <c r="F119" s="57">
        <v>0.7</v>
      </c>
    </row>
    <row r="120" spans="1:6" ht="14.25" x14ac:dyDescent="0.2">
      <c r="A120" s="256"/>
      <c r="B120" s="56" t="s">
        <v>149</v>
      </c>
      <c r="C120" s="56">
        <v>4.4000000000000004</v>
      </c>
      <c r="D120" s="56">
        <v>1.6</v>
      </c>
      <c r="E120" s="56">
        <v>2.8</v>
      </c>
      <c r="F120" s="57">
        <v>0.7</v>
      </c>
    </row>
    <row r="121" spans="1:6" ht="14.25" x14ac:dyDescent="0.2">
      <c r="A121" s="256"/>
      <c r="B121" s="56" t="s">
        <v>150</v>
      </c>
      <c r="C121" s="56">
        <v>4.0999999999999996</v>
      </c>
      <c r="D121" s="56">
        <v>1.6</v>
      </c>
      <c r="E121" s="56">
        <v>2.8</v>
      </c>
      <c r="F121" s="57">
        <v>0.7</v>
      </c>
    </row>
    <row r="122" spans="1:6" ht="14.25" x14ac:dyDescent="0.2">
      <c r="A122" s="256"/>
      <c r="B122" s="56" t="s">
        <v>151</v>
      </c>
      <c r="C122" s="56">
        <v>12</v>
      </c>
      <c r="D122" s="56">
        <v>6.1</v>
      </c>
      <c r="E122" s="56">
        <v>5.6</v>
      </c>
      <c r="F122" s="57">
        <v>0.7</v>
      </c>
    </row>
    <row r="123" spans="1:6" ht="14.25" x14ac:dyDescent="0.2">
      <c r="A123" s="256"/>
      <c r="B123" s="56" t="s">
        <v>152</v>
      </c>
      <c r="C123" s="56">
        <v>9.8000000000000007</v>
      </c>
      <c r="D123" s="56">
        <v>5.0999999999999996</v>
      </c>
      <c r="E123" s="56">
        <v>5</v>
      </c>
      <c r="F123" s="57">
        <v>0.7</v>
      </c>
    </row>
    <row r="124" spans="1:6" ht="14.25" x14ac:dyDescent="0.2">
      <c r="A124" s="256"/>
      <c r="B124" s="56" t="s">
        <v>153</v>
      </c>
      <c r="C124" s="56">
        <v>16.399999999999999</v>
      </c>
      <c r="D124" s="56">
        <v>9.1</v>
      </c>
      <c r="E124" s="56">
        <v>8</v>
      </c>
      <c r="F124" s="57">
        <v>0.7</v>
      </c>
    </row>
    <row r="125" spans="1:6" ht="14.25" x14ac:dyDescent="0.2">
      <c r="A125" s="256"/>
      <c r="B125" s="56" t="s">
        <v>154</v>
      </c>
      <c r="C125" s="56">
        <v>14.2</v>
      </c>
      <c r="D125" s="56">
        <v>8</v>
      </c>
      <c r="E125" s="56">
        <v>6.9</v>
      </c>
      <c r="F125" s="57">
        <v>0.7</v>
      </c>
    </row>
    <row r="126" spans="1:6" ht="14.25" x14ac:dyDescent="0.2">
      <c r="A126" s="256"/>
      <c r="B126" s="56" t="s">
        <v>155</v>
      </c>
      <c r="C126" s="56">
        <v>20.5</v>
      </c>
      <c r="D126" s="56">
        <v>9.39</v>
      </c>
      <c r="E126" s="56">
        <v>9.6</v>
      </c>
      <c r="F126" s="57">
        <v>0.7</v>
      </c>
    </row>
    <row r="127" spans="1:6" ht="14.25" x14ac:dyDescent="0.2">
      <c r="A127" s="256"/>
      <c r="B127" s="56" t="s">
        <v>156</v>
      </c>
      <c r="C127" s="56">
        <v>18.100000000000001</v>
      </c>
      <c r="D127" s="56">
        <v>8.48</v>
      </c>
      <c r="E127" s="56">
        <v>8.8000000000000007</v>
      </c>
      <c r="F127" s="57">
        <v>0.7</v>
      </c>
    </row>
    <row r="128" spans="1:6" ht="14.25" x14ac:dyDescent="0.2">
      <c r="A128" s="256"/>
      <c r="B128" s="56" t="s">
        <v>157</v>
      </c>
      <c r="C128" s="56">
        <v>17.399999999999999</v>
      </c>
      <c r="D128" s="56">
        <v>7.79</v>
      </c>
      <c r="E128" s="56">
        <v>8.8000000000000007</v>
      </c>
      <c r="F128" s="57">
        <v>0.7</v>
      </c>
    </row>
    <row r="129" spans="1:6" ht="14.25" x14ac:dyDescent="0.2">
      <c r="A129" s="256"/>
      <c r="B129" s="56" t="s">
        <v>158</v>
      </c>
      <c r="C129" s="56">
        <v>20.6</v>
      </c>
      <c r="D129" s="56">
        <v>9.6199999999999992</v>
      </c>
      <c r="E129" s="56">
        <v>9.6</v>
      </c>
      <c r="F129" s="57">
        <v>0.7</v>
      </c>
    </row>
    <row r="130" spans="1:6" ht="14.25" x14ac:dyDescent="0.2">
      <c r="A130" s="256"/>
      <c r="B130" s="56" t="s">
        <v>159</v>
      </c>
      <c r="C130" s="56">
        <v>18</v>
      </c>
      <c r="D130" s="56">
        <v>8.48</v>
      </c>
      <c r="E130" s="56">
        <v>8.8000000000000007</v>
      </c>
      <c r="F130" s="57">
        <v>0.7</v>
      </c>
    </row>
    <row r="131" spans="1:6" ht="14.25" x14ac:dyDescent="0.2">
      <c r="A131" s="256"/>
      <c r="B131" s="56" t="s">
        <v>160</v>
      </c>
      <c r="C131" s="56">
        <v>17.5</v>
      </c>
      <c r="D131" s="56">
        <v>7.79</v>
      </c>
      <c r="E131" s="56">
        <v>8.8000000000000007</v>
      </c>
      <c r="F131" s="57">
        <v>0.7</v>
      </c>
    </row>
    <row r="132" spans="1:6" ht="14.25" x14ac:dyDescent="0.2">
      <c r="A132" s="256"/>
      <c r="B132" s="56" t="s">
        <v>161</v>
      </c>
      <c r="C132" s="56">
        <v>20.8</v>
      </c>
      <c r="D132" s="56">
        <v>9.6199999999999992</v>
      </c>
      <c r="E132" s="56">
        <v>9.9</v>
      </c>
      <c r="F132" s="57">
        <v>0.7</v>
      </c>
    </row>
    <row r="133" spans="1:6" ht="14.25" x14ac:dyDescent="0.2">
      <c r="A133" s="256"/>
      <c r="B133" s="56" t="s">
        <v>162</v>
      </c>
      <c r="C133" s="56">
        <v>18.3</v>
      </c>
      <c r="D133" s="56">
        <v>8.48</v>
      </c>
      <c r="E133" s="56">
        <v>8.9</v>
      </c>
      <c r="F133" s="57">
        <v>0.7</v>
      </c>
    </row>
    <row r="134" spans="1:6" ht="14.25" x14ac:dyDescent="0.2">
      <c r="A134" s="256"/>
      <c r="B134" s="56" t="s">
        <v>163</v>
      </c>
      <c r="C134" s="56">
        <v>17.5</v>
      </c>
      <c r="D134" s="56">
        <v>7.79</v>
      </c>
      <c r="E134" s="56">
        <v>8.9</v>
      </c>
      <c r="F134" s="57">
        <v>0.7</v>
      </c>
    </row>
    <row r="135" spans="1:6" ht="14.25" x14ac:dyDescent="0.2">
      <c r="A135" s="256"/>
      <c r="B135" s="56" t="s">
        <v>164</v>
      </c>
      <c r="C135" s="56">
        <v>17.3</v>
      </c>
      <c r="D135" s="56">
        <v>8.02</v>
      </c>
      <c r="E135" s="56">
        <v>8.1999999999999993</v>
      </c>
      <c r="F135" s="57">
        <v>0.7</v>
      </c>
    </row>
    <row r="136" spans="1:6" ht="14.25" x14ac:dyDescent="0.2">
      <c r="A136" s="256"/>
      <c r="B136" s="56" t="s">
        <v>165</v>
      </c>
      <c r="C136" s="56">
        <v>15.3</v>
      </c>
      <c r="D136" s="56">
        <v>7.1</v>
      </c>
      <c r="E136" s="56">
        <v>7.4</v>
      </c>
      <c r="F136" s="57">
        <v>0.7</v>
      </c>
    </row>
    <row r="137" spans="1:6" ht="14.25" x14ac:dyDescent="0.2">
      <c r="A137" s="256"/>
      <c r="B137" s="56" t="s">
        <v>166</v>
      </c>
      <c r="C137" s="56">
        <v>14.7</v>
      </c>
      <c r="D137" s="56">
        <v>6.42</v>
      </c>
      <c r="E137" s="56">
        <v>7.4</v>
      </c>
      <c r="F137" s="57">
        <v>0.7</v>
      </c>
    </row>
    <row r="138" spans="1:6" ht="14.25" x14ac:dyDescent="0.2">
      <c r="A138" s="256"/>
      <c r="B138" s="56" t="s">
        <v>167</v>
      </c>
      <c r="C138" s="56">
        <v>17.399999999999999</v>
      </c>
      <c r="D138" s="56">
        <v>8.02</v>
      </c>
      <c r="E138" s="56">
        <v>8.1999999999999993</v>
      </c>
      <c r="F138" s="57">
        <v>0.7</v>
      </c>
    </row>
    <row r="139" spans="1:6" ht="14.25" x14ac:dyDescent="0.2">
      <c r="A139" s="256"/>
      <c r="B139" s="56" t="s">
        <v>168</v>
      </c>
      <c r="C139" s="56">
        <v>15.4</v>
      </c>
      <c r="D139" s="56">
        <v>7.11</v>
      </c>
      <c r="E139" s="56">
        <v>7.4</v>
      </c>
      <c r="F139" s="57">
        <v>0.7</v>
      </c>
    </row>
    <row r="140" spans="1:6" ht="14.25" x14ac:dyDescent="0.2">
      <c r="A140" s="256"/>
      <c r="B140" s="56" t="s">
        <v>169</v>
      </c>
      <c r="C140" s="56">
        <v>14.7</v>
      </c>
      <c r="D140" s="56">
        <v>6.64</v>
      </c>
      <c r="E140" s="56">
        <v>7.4</v>
      </c>
      <c r="F140" s="57">
        <v>0.7</v>
      </c>
    </row>
    <row r="141" spans="1:6" ht="14.25" x14ac:dyDescent="0.2">
      <c r="A141" s="256"/>
      <c r="B141" s="56" t="s">
        <v>170</v>
      </c>
      <c r="C141" s="56">
        <v>17.5</v>
      </c>
      <c r="D141" s="56">
        <v>8.25</v>
      </c>
      <c r="E141" s="56">
        <v>8.3000000000000007</v>
      </c>
      <c r="F141" s="57">
        <v>0.7</v>
      </c>
    </row>
    <row r="142" spans="1:6" ht="14.25" x14ac:dyDescent="0.2">
      <c r="A142" s="256"/>
      <c r="B142" s="56" t="s">
        <v>171</v>
      </c>
      <c r="C142" s="56">
        <v>15.4</v>
      </c>
      <c r="D142" s="56">
        <v>7.1</v>
      </c>
      <c r="E142" s="56">
        <v>7.6</v>
      </c>
      <c r="F142" s="57">
        <v>0.7</v>
      </c>
    </row>
    <row r="143" spans="1:6" ht="14.25" x14ac:dyDescent="0.2">
      <c r="A143" s="256"/>
      <c r="B143" s="56" t="s">
        <v>172</v>
      </c>
      <c r="C143" s="56">
        <v>14.8</v>
      </c>
      <c r="D143" s="56">
        <v>6.64</v>
      </c>
      <c r="E143" s="56">
        <v>7.6</v>
      </c>
      <c r="F143" s="57">
        <v>0.7</v>
      </c>
    </row>
    <row r="144" spans="1:6" ht="14.25" x14ac:dyDescent="0.2">
      <c r="A144" s="256"/>
      <c r="B144" s="56" t="s">
        <v>173</v>
      </c>
      <c r="C144" s="56">
        <v>32.6</v>
      </c>
      <c r="D144" s="56">
        <v>15.12</v>
      </c>
      <c r="E144" s="56">
        <v>15.4</v>
      </c>
      <c r="F144" s="57">
        <v>0.7</v>
      </c>
    </row>
    <row r="145" spans="1:6" ht="14.25" x14ac:dyDescent="0.2">
      <c r="A145" s="256"/>
      <c r="B145" s="56" t="s">
        <v>174</v>
      </c>
      <c r="C145" s="56">
        <v>28.8</v>
      </c>
      <c r="D145" s="56">
        <v>13.29</v>
      </c>
      <c r="E145" s="56">
        <v>14</v>
      </c>
      <c r="F145" s="57">
        <v>0.7</v>
      </c>
    </row>
    <row r="146" spans="1:6" ht="14.25" x14ac:dyDescent="0.2">
      <c r="A146" s="256"/>
      <c r="B146" s="56" t="s">
        <v>175</v>
      </c>
      <c r="C146" s="56">
        <v>27.7</v>
      </c>
      <c r="D146" s="56">
        <v>12.37</v>
      </c>
      <c r="E146" s="56">
        <v>14</v>
      </c>
      <c r="F146" s="57">
        <v>0.7</v>
      </c>
    </row>
    <row r="147" spans="1:6" ht="14.25" x14ac:dyDescent="0.2">
      <c r="A147" s="256"/>
      <c r="B147" s="56" t="s">
        <v>176</v>
      </c>
      <c r="C147" s="56">
        <v>32.799999999999997</v>
      </c>
      <c r="D147" s="56">
        <v>15.35</v>
      </c>
      <c r="E147" s="56">
        <v>15.4</v>
      </c>
      <c r="F147" s="57">
        <v>0.7</v>
      </c>
    </row>
    <row r="148" spans="1:6" ht="14.25" x14ac:dyDescent="0.2">
      <c r="A148" s="256"/>
      <c r="B148" s="56" t="s">
        <v>177</v>
      </c>
      <c r="C148" s="56">
        <v>29</v>
      </c>
      <c r="D148" s="56">
        <v>13.52</v>
      </c>
      <c r="E148" s="56">
        <v>14</v>
      </c>
      <c r="F148" s="57">
        <v>0.7</v>
      </c>
    </row>
    <row r="149" spans="1:6" ht="14.25" x14ac:dyDescent="0.2">
      <c r="A149" s="256"/>
      <c r="B149" s="56" t="s">
        <v>178</v>
      </c>
      <c r="C149" s="56">
        <v>27.8</v>
      </c>
      <c r="D149" s="56">
        <v>12.37</v>
      </c>
      <c r="E149" s="56">
        <v>14</v>
      </c>
      <c r="F149" s="57">
        <v>0.7</v>
      </c>
    </row>
    <row r="150" spans="1:6" ht="14.25" x14ac:dyDescent="0.2">
      <c r="A150" s="256"/>
      <c r="B150" s="56" t="s">
        <v>179</v>
      </c>
      <c r="C150" s="56">
        <v>33.1</v>
      </c>
      <c r="D150" s="56">
        <v>15.35</v>
      </c>
      <c r="E150" s="56">
        <v>15.7</v>
      </c>
      <c r="F150" s="57">
        <v>0.7</v>
      </c>
    </row>
    <row r="151" spans="1:6" ht="14.25" x14ac:dyDescent="0.2">
      <c r="A151" s="256"/>
      <c r="B151" s="56" t="s">
        <v>180</v>
      </c>
      <c r="C151" s="56">
        <v>29.1</v>
      </c>
      <c r="D151" s="56">
        <v>13.52</v>
      </c>
      <c r="E151" s="56">
        <v>14.2</v>
      </c>
      <c r="F151" s="57">
        <v>0.7</v>
      </c>
    </row>
    <row r="152" spans="1:6" thickBot="1" x14ac:dyDescent="0.25">
      <c r="A152" s="257"/>
      <c r="B152" s="58" t="s">
        <v>181</v>
      </c>
      <c r="C152" s="58">
        <v>27.9</v>
      </c>
      <c r="D152" s="58">
        <v>12.37</v>
      </c>
      <c r="E152" s="58">
        <v>14.2</v>
      </c>
      <c r="F152" s="59">
        <v>0.7</v>
      </c>
    </row>
    <row r="153" spans="1:6" ht="15" customHeight="1" x14ac:dyDescent="0.2">
      <c r="A153" s="255" t="s">
        <v>12</v>
      </c>
      <c r="B153" s="54" t="s">
        <v>182</v>
      </c>
      <c r="C153" s="54">
        <v>85</v>
      </c>
      <c r="D153" s="54">
        <v>44</v>
      </c>
      <c r="E153" s="54">
        <v>38</v>
      </c>
      <c r="F153" s="55">
        <v>0.6</v>
      </c>
    </row>
    <row r="154" spans="1:6" ht="14.25" x14ac:dyDescent="0.2">
      <c r="A154" s="256"/>
      <c r="B154" s="56" t="s">
        <v>183</v>
      </c>
      <c r="C154" s="56">
        <v>81</v>
      </c>
      <c r="D154" s="56">
        <v>39</v>
      </c>
      <c r="E154" s="56">
        <v>38</v>
      </c>
      <c r="F154" s="57">
        <v>0.6</v>
      </c>
    </row>
    <row r="155" spans="1:6" ht="14.25" x14ac:dyDescent="0.2">
      <c r="A155" s="256"/>
      <c r="B155" s="56" t="s">
        <v>184</v>
      </c>
      <c r="C155" s="56">
        <v>32</v>
      </c>
      <c r="D155" s="56">
        <v>21</v>
      </c>
      <c r="E155" s="56">
        <v>15</v>
      </c>
      <c r="F155" s="57">
        <v>0.6</v>
      </c>
    </row>
    <row r="156" spans="1:6" ht="14.25" x14ac:dyDescent="0.2">
      <c r="A156" s="256"/>
      <c r="B156" s="56" t="s">
        <v>185</v>
      </c>
      <c r="C156" s="56">
        <v>30</v>
      </c>
      <c r="D156" s="56">
        <v>18</v>
      </c>
      <c r="E156" s="56">
        <v>15</v>
      </c>
      <c r="F156" s="57">
        <v>0.6</v>
      </c>
    </row>
    <row r="157" spans="1:6" ht="14.25" x14ac:dyDescent="0.2">
      <c r="A157" s="256"/>
      <c r="B157" s="56" t="s">
        <v>186</v>
      </c>
      <c r="C157" s="56">
        <v>55</v>
      </c>
      <c r="D157" s="56">
        <v>28</v>
      </c>
      <c r="E157" s="56">
        <v>32</v>
      </c>
      <c r="F157" s="57">
        <v>0.6</v>
      </c>
    </row>
    <row r="158" spans="1:6" ht="14.25" x14ac:dyDescent="0.2">
      <c r="A158" s="256"/>
      <c r="B158" s="56" t="s">
        <v>187</v>
      </c>
      <c r="C158" s="56">
        <v>51</v>
      </c>
      <c r="D158" s="56">
        <v>24</v>
      </c>
      <c r="E158" s="56">
        <v>32</v>
      </c>
      <c r="F158" s="57">
        <v>0.6</v>
      </c>
    </row>
    <row r="159" spans="1:6" ht="14.25" x14ac:dyDescent="0.2">
      <c r="A159" s="256"/>
      <c r="B159" s="56" t="s">
        <v>188</v>
      </c>
      <c r="C159" s="56">
        <v>52</v>
      </c>
      <c r="D159" s="56">
        <v>25</v>
      </c>
      <c r="E159" s="56">
        <v>28</v>
      </c>
      <c r="F159" s="57">
        <v>0.6</v>
      </c>
    </row>
    <row r="160" spans="1:6" ht="14.25" x14ac:dyDescent="0.2">
      <c r="A160" s="256"/>
      <c r="B160" s="56" t="s">
        <v>189</v>
      </c>
      <c r="C160" s="56">
        <v>48</v>
      </c>
      <c r="D160" s="56">
        <v>23</v>
      </c>
      <c r="E160" s="56">
        <v>28</v>
      </c>
      <c r="F160" s="57">
        <v>0.6</v>
      </c>
    </row>
    <row r="161" spans="1:6" ht="14.25" x14ac:dyDescent="0.2">
      <c r="A161" s="256"/>
      <c r="B161" s="56" t="s">
        <v>190</v>
      </c>
      <c r="C161" s="56">
        <v>45</v>
      </c>
      <c r="D161" s="56">
        <v>24</v>
      </c>
      <c r="E161" s="56">
        <v>26</v>
      </c>
      <c r="F161" s="57">
        <v>0.6</v>
      </c>
    </row>
    <row r="162" spans="1:6" ht="14.25" x14ac:dyDescent="0.2">
      <c r="A162" s="256"/>
      <c r="B162" s="56" t="s">
        <v>191</v>
      </c>
      <c r="C162" s="56">
        <v>42</v>
      </c>
      <c r="D162" s="56">
        <v>21</v>
      </c>
      <c r="E162" s="56">
        <v>26</v>
      </c>
      <c r="F162" s="57">
        <v>0.6</v>
      </c>
    </row>
    <row r="163" spans="1:6" ht="14.25" x14ac:dyDescent="0.2">
      <c r="A163" s="256"/>
      <c r="B163" s="56" t="s">
        <v>192</v>
      </c>
      <c r="C163" s="56">
        <v>38</v>
      </c>
      <c r="D163" s="56">
        <v>20</v>
      </c>
      <c r="E163" s="56">
        <v>23</v>
      </c>
      <c r="F163" s="57">
        <v>0.6</v>
      </c>
    </row>
    <row r="164" spans="1:6" ht="14.25" x14ac:dyDescent="0.2">
      <c r="A164" s="256"/>
      <c r="B164" s="56" t="s">
        <v>193</v>
      </c>
      <c r="C164" s="56">
        <v>35</v>
      </c>
      <c r="D164" s="56">
        <v>17</v>
      </c>
      <c r="E164" s="56">
        <v>23</v>
      </c>
      <c r="F164" s="57">
        <v>0.6</v>
      </c>
    </row>
    <row r="165" spans="1:6" ht="14.25" x14ac:dyDescent="0.2">
      <c r="A165" s="256"/>
      <c r="B165" s="56" t="s">
        <v>194</v>
      </c>
      <c r="C165" s="56">
        <v>59</v>
      </c>
      <c r="D165" s="56">
        <v>41</v>
      </c>
      <c r="E165" s="56">
        <v>23</v>
      </c>
      <c r="F165" s="57">
        <v>0.6</v>
      </c>
    </row>
    <row r="166" spans="1:6" ht="14.25" x14ac:dyDescent="0.2">
      <c r="A166" s="256"/>
      <c r="B166" s="56" t="s">
        <v>195</v>
      </c>
      <c r="C166" s="56">
        <v>318</v>
      </c>
      <c r="D166" s="56">
        <v>177</v>
      </c>
      <c r="E166" s="56">
        <v>112</v>
      </c>
      <c r="F166" s="57">
        <v>0.6</v>
      </c>
    </row>
    <row r="167" spans="1:6" ht="14.25" x14ac:dyDescent="0.2">
      <c r="A167" s="256"/>
      <c r="B167" s="56" t="s">
        <v>196</v>
      </c>
      <c r="C167" s="56">
        <v>294</v>
      </c>
      <c r="D167" s="56">
        <v>134</v>
      </c>
      <c r="E167" s="56">
        <v>105</v>
      </c>
      <c r="F167" s="57">
        <v>0.6</v>
      </c>
    </row>
    <row r="168" spans="1:6" ht="14.25" x14ac:dyDescent="0.2">
      <c r="A168" s="256"/>
      <c r="B168" s="56" t="s">
        <v>197</v>
      </c>
      <c r="C168" s="56">
        <v>233</v>
      </c>
      <c r="D168" s="56">
        <v>130</v>
      </c>
      <c r="E168" s="56">
        <v>76</v>
      </c>
      <c r="F168" s="57">
        <v>0.6</v>
      </c>
    </row>
    <row r="169" spans="1:6" ht="14.25" x14ac:dyDescent="0.2">
      <c r="A169" s="256"/>
      <c r="B169" s="56" t="s">
        <v>198</v>
      </c>
      <c r="C169" s="56">
        <v>217</v>
      </c>
      <c r="D169" s="56">
        <v>102</v>
      </c>
      <c r="E169" s="56">
        <v>73</v>
      </c>
      <c r="F169" s="57">
        <v>0.6</v>
      </c>
    </row>
    <row r="170" spans="1:6" ht="14.25" x14ac:dyDescent="0.2">
      <c r="A170" s="256"/>
      <c r="B170" s="56" t="s">
        <v>199</v>
      </c>
      <c r="C170" s="56">
        <v>211</v>
      </c>
      <c r="D170" s="56">
        <v>118</v>
      </c>
      <c r="E170" s="56">
        <v>75</v>
      </c>
      <c r="F170" s="57">
        <v>0.6</v>
      </c>
    </row>
    <row r="171" spans="1:6" ht="14.25" x14ac:dyDescent="0.2">
      <c r="A171" s="256"/>
      <c r="B171" s="56" t="s">
        <v>200</v>
      </c>
      <c r="C171" s="56">
        <v>197</v>
      </c>
      <c r="D171" s="56">
        <v>93</v>
      </c>
      <c r="E171" s="56">
        <v>71</v>
      </c>
      <c r="F171" s="57">
        <v>0.6</v>
      </c>
    </row>
    <row r="172" spans="1:6" ht="14.25" x14ac:dyDescent="0.2">
      <c r="A172" s="256"/>
      <c r="B172" s="56" t="s">
        <v>201</v>
      </c>
      <c r="C172" s="56">
        <v>242</v>
      </c>
      <c r="D172" s="56">
        <v>136</v>
      </c>
      <c r="E172" s="56">
        <v>117</v>
      </c>
      <c r="F172" s="57">
        <v>0.6</v>
      </c>
    </row>
    <row r="173" spans="1:6" ht="14.25" x14ac:dyDescent="0.2">
      <c r="A173" s="256"/>
      <c r="B173" s="56" t="s">
        <v>202</v>
      </c>
      <c r="C173" s="56">
        <v>225</v>
      </c>
      <c r="D173" s="56">
        <v>106</v>
      </c>
      <c r="E173" s="56">
        <v>111</v>
      </c>
      <c r="F173" s="57">
        <v>0.6</v>
      </c>
    </row>
    <row r="174" spans="1:6" ht="14.25" x14ac:dyDescent="0.2">
      <c r="A174" s="256"/>
      <c r="B174" s="56" t="s">
        <v>203</v>
      </c>
      <c r="C174" s="56">
        <v>171</v>
      </c>
      <c r="D174" s="56">
        <v>93</v>
      </c>
      <c r="E174" s="56">
        <v>96</v>
      </c>
      <c r="F174" s="57">
        <v>0.6</v>
      </c>
    </row>
    <row r="175" spans="1:6" ht="14.25" x14ac:dyDescent="0.2">
      <c r="A175" s="256"/>
      <c r="B175" s="56" t="s">
        <v>204</v>
      </c>
      <c r="C175" s="56">
        <v>162</v>
      </c>
      <c r="D175" s="56">
        <v>66</v>
      </c>
      <c r="E175" s="56">
        <v>92</v>
      </c>
      <c r="F175" s="57">
        <v>0.6</v>
      </c>
    </row>
    <row r="176" spans="1:6" ht="14.25" x14ac:dyDescent="0.2">
      <c r="A176" s="256"/>
      <c r="B176" s="56" t="s">
        <v>205</v>
      </c>
      <c r="C176" s="56">
        <v>134</v>
      </c>
      <c r="D176" s="56">
        <v>77</v>
      </c>
      <c r="E176" s="56">
        <v>12</v>
      </c>
      <c r="F176" s="57">
        <v>0.6</v>
      </c>
    </row>
    <row r="177" spans="1:6" ht="14.25" x14ac:dyDescent="0.2">
      <c r="A177" s="256"/>
      <c r="B177" s="56" t="s">
        <v>206</v>
      </c>
      <c r="C177" s="56">
        <v>229</v>
      </c>
      <c r="D177" s="56">
        <v>126</v>
      </c>
      <c r="E177" s="56">
        <v>31</v>
      </c>
      <c r="F177" s="57">
        <v>0.6</v>
      </c>
    </row>
    <row r="178" spans="1:6" ht="14.25" x14ac:dyDescent="0.2">
      <c r="A178" s="256"/>
      <c r="B178" s="56" t="s">
        <v>207</v>
      </c>
      <c r="C178" s="56">
        <v>187</v>
      </c>
      <c r="D178" s="56">
        <v>58</v>
      </c>
      <c r="E178" s="56">
        <v>91</v>
      </c>
      <c r="F178" s="57">
        <v>0.6</v>
      </c>
    </row>
    <row r="179" spans="1:6" ht="14.25" x14ac:dyDescent="0.2">
      <c r="A179" s="256"/>
      <c r="B179" s="56" t="s">
        <v>208</v>
      </c>
      <c r="C179" s="56">
        <v>71</v>
      </c>
      <c r="D179" s="56">
        <v>40</v>
      </c>
      <c r="E179" s="56">
        <v>38</v>
      </c>
      <c r="F179" s="57">
        <v>0.6</v>
      </c>
    </row>
    <row r="180" spans="1:6" ht="14.25" x14ac:dyDescent="0.2">
      <c r="A180" s="256"/>
      <c r="B180" s="56" t="s">
        <v>209</v>
      </c>
      <c r="C180" s="56">
        <v>63</v>
      </c>
      <c r="D180" s="56">
        <v>40</v>
      </c>
      <c r="E180" s="56">
        <v>31</v>
      </c>
      <c r="F180" s="57">
        <v>0.6</v>
      </c>
    </row>
    <row r="181" spans="1:6" ht="14.25" x14ac:dyDescent="0.2">
      <c r="A181" s="256"/>
      <c r="B181" s="56" t="s">
        <v>210</v>
      </c>
      <c r="C181" s="56">
        <v>24.7</v>
      </c>
      <c r="D181" s="56">
        <v>15.8</v>
      </c>
      <c r="E181" s="56">
        <v>18.399999999999999</v>
      </c>
      <c r="F181" s="57">
        <v>0.6</v>
      </c>
    </row>
    <row r="182" spans="1:6" ht="14.25" x14ac:dyDescent="0.2">
      <c r="A182" s="256"/>
      <c r="B182" s="56" t="s">
        <v>211</v>
      </c>
      <c r="C182" s="56">
        <v>7.4</v>
      </c>
      <c r="D182" s="56">
        <v>4.7</v>
      </c>
      <c r="E182" s="56">
        <v>5.5</v>
      </c>
      <c r="F182" s="57">
        <v>0.6</v>
      </c>
    </row>
    <row r="183" spans="1:6" ht="14.25" x14ac:dyDescent="0.2">
      <c r="A183" s="256"/>
      <c r="B183" s="56" t="s">
        <v>212</v>
      </c>
      <c r="C183" s="56">
        <v>64</v>
      </c>
      <c r="D183" s="56">
        <v>28</v>
      </c>
      <c r="E183" s="56">
        <v>21</v>
      </c>
      <c r="F183" s="57">
        <v>0.6</v>
      </c>
    </row>
    <row r="184" spans="1:6" ht="14.25" x14ac:dyDescent="0.2">
      <c r="A184" s="256"/>
      <c r="B184" s="56" t="s">
        <v>213</v>
      </c>
      <c r="C184" s="56">
        <v>0.56999999999999995</v>
      </c>
      <c r="D184" s="56">
        <v>0.25</v>
      </c>
      <c r="E184" s="56">
        <v>0.17</v>
      </c>
      <c r="F184" s="57">
        <v>0.6</v>
      </c>
    </row>
    <row r="185" spans="1:6" ht="14.25" x14ac:dyDescent="0.2">
      <c r="A185" s="256"/>
      <c r="B185" s="56" t="s">
        <v>214</v>
      </c>
      <c r="C185" s="56">
        <v>1.03</v>
      </c>
      <c r="D185" s="56">
        <v>0.5</v>
      </c>
      <c r="E185" s="56">
        <v>0.43</v>
      </c>
      <c r="F185" s="57">
        <v>0.6</v>
      </c>
    </row>
    <row r="186" spans="1:6" thickBot="1" x14ac:dyDescent="0.25">
      <c r="A186" s="257"/>
      <c r="B186" s="58" t="s">
        <v>215</v>
      </c>
      <c r="C186" s="58">
        <v>0.3</v>
      </c>
      <c r="D186" s="58">
        <v>0.16</v>
      </c>
      <c r="E186" s="58">
        <v>0.11</v>
      </c>
      <c r="F186" s="59">
        <v>0.6</v>
      </c>
    </row>
  </sheetData>
  <sheetProtection algorithmName="SHA-512" hashValue="Pvf6sUT5+gt3QNIn1pAjbYQbOvOEFYM4fW6mVCJirinM6fb6PUuiIyKkogxS5TBTDwZn9CPIHuE/NqWnwGyxLw==" saltValue="E7aUL+AiEdysZbd4QoBrsA==" spinCount="100000" sheet="1" selectLockedCells="1"/>
  <mergeCells count="13">
    <mergeCell ref="A153:A186"/>
    <mergeCell ref="A79:A152"/>
    <mergeCell ref="A69:A78"/>
    <mergeCell ref="A5:A18"/>
    <mergeCell ref="A1:F1"/>
    <mergeCell ref="A2:F2"/>
    <mergeCell ref="A3:A4"/>
    <mergeCell ref="A63:A68"/>
    <mergeCell ref="A43:A62"/>
    <mergeCell ref="A38:A42"/>
    <mergeCell ref="A31:A37"/>
    <mergeCell ref="A24:A30"/>
    <mergeCell ref="A19:A2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Beispiel</vt:lpstr>
      <vt:lpstr>Aufzeichnung Weidehaltung</vt:lpstr>
      <vt:lpstr>Datenquelle Tierhaltung</vt:lpstr>
      <vt:lpstr>'Aufzeichnung Weidehaltung'!Druckbereich</vt:lpstr>
      <vt:lpstr>Beispiel!Druckbereich</vt:lpstr>
    </vt:vector>
  </TitlesOfParts>
  <Company>Landratsamt Ravensburg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Düngeverordnung Aufzeichnung Weidhaltung</dc:title>
  <dc:creator>Sommerer, Werner</dc:creator>
  <cp:keywords>Weide Düngung Aufzeichnung</cp:keywords>
  <cp:lastModifiedBy>Sommerer, Werner</cp:lastModifiedBy>
  <cp:lastPrinted>2023-02-22T12:22:43Z</cp:lastPrinted>
  <dcterms:created xsi:type="dcterms:W3CDTF">2021-03-24T10:26:09Z</dcterms:created>
  <dcterms:modified xsi:type="dcterms:W3CDTF">2023-02-22T12:24:49Z</dcterms:modified>
</cp:coreProperties>
</file>